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PALDO DISCO E\RENDICION DE CUENTAS GADMS\Matriz Defensoria del Pueblo\DEFENSORIA DEL PUEBLO 2020\MATRICES FALTANTES\ABRIL\"/>
    </mc:Choice>
  </mc:AlternateContent>
  <bookViews>
    <workbookView xWindow="0" yWindow="0" windowWidth="24000" windowHeight="9735"/>
  </bookViews>
  <sheets>
    <sheet name="Nomina" sheetId="3" r:id="rId1"/>
  </sheets>
  <definedNames>
    <definedName name="_xlnm._FilterDatabase" localSheetId="0" hidden="1">Nomina!$B$108:$E$108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4" i="3" l="1"/>
  <c r="G193" i="3"/>
  <c r="G194" i="3" s="1"/>
  <c r="F193" i="3"/>
  <c r="F194" i="3" s="1"/>
  <c r="H191" i="3"/>
  <c r="G190" i="3"/>
  <c r="G191" i="3" s="1"/>
  <c r="F190" i="3"/>
  <c r="F191" i="3" s="1"/>
  <c r="H188" i="3"/>
  <c r="E188" i="3"/>
  <c r="G187" i="3"/>
  <c r="F187" i="3"/>
  <c r="F188" i="3" s="1"/>
  <c r="G186" i="3"/>
  <c r="F186" i="3"/>
  <c r="H183" i="3"/>
  <c r="E183" i="3"/>
  <c r="G182" i="3"/>
  <c r="G183" i="3" s="1"/>
  <c r="F182" i="3"/>
  <c r="F183" i="3" s="1"/>
  <c r="H180" i="3"/>
  <c r="E180" i="3"/>
  <c r="G179" i="3"/>
  <c r="G180" i="3" s="1"/>
  <c r="F179" i="3"/>
  <c r="F180" i="3" s="1"/>
  <c r="H177" i="3"/>
  <c r="E177" i="3"/>
  <c r="G176" i="3"/>
  <c r="F176" i="3"/>
  <c r="G175" i="3"/>
  <c r="F175" i="3"/>
  <c r="F177" i="3" s="1"/>
  <c r="E173" i="3"/>
  <c r="G172" i="3"/>
  <c r="G173" i="3" s="1"/>
  <c r="F172" i="3"/>
  <c r="F173" i="3" s="1"/>
  <c r="H170" i="3"/>
  <c r="E170" i="3"/>
  <c r="G169" i="3"/>
  <c r="F169" i="3"/>
  <c r="G168" i="3"/>
  <c r="F168" i="3"/>
  <c r="G167" i="3"/>
  <c r="F167" i="3"/>
  <c r="G166" i="3"/>
  <c r="F166" i="3"/>
  <c r="G165" i="3"/>
  <c r="F165" i="3"/>
  <c r="G164" i="3"/>
  <c r="F164" i="3"/>
  <c r="E162" i="3"/>
  <c r="G161" i="3"/>
  <c r="G162" i="3" s="1"/>
  <c r="F161" i="3"/>
  <c r="F162" i="3" s="1"/>
  <c r="H159" i="3"/>
  <c r="E159" i="3"/>
  <c r="G158" i="3"/>
  <c r="G159" i="3" s="1"/>
  <c r="F158" i="3"/>
  <c r="F159" i="3" s="1"/>
  <c r="H156" i="3"/>
  <c r="E156" i="3"/>
  <c r="G155" i="3"/>
  <c r="G156" i="3" s="1"/>
  <c r="F155" i="3"/>
  <c r="F156" i="3" s="1"/>
  <c r="H153" i="3"/>
  <c r="E153" i="3"/>
  <c r="G152" i="3"/>
  <c r="F152" i="3"/>
  <c r="G151" i="3"/>
  <c r="F151" i="3"/>
  <c r="H149" i="3"/>
  <c r="E149" i="3"/>
  <c r="G148" i="3"/>
  <c r="F148" i="3"/>
  <c r="F149" i="3" s="1"/>
  <c r="H146" i="3"/>
  <c r="E146" i="3"/>
  <c r="G145" i="3"/>
  <c r="F145" i="3"/>
  <c r="G144" i="3"/>
  <c r="F144" i="3"/>
  <c r="H142" i="3"/>
  <c r="E142" i="3"/>
  <c r="G141" i="3"/>
  <c r="G142" i="3" s="1"/>
  <c r="F141" i="3"/>
  <c r="F142" i="3" s="1"/>
  <c r="H139" i="3"/>
  <c r="E139" i="3"/>
  <c r="G138" i="3"/>
  <c r="F138" i="3"/>
  <c r="G137" i="3"/>
  <c r="F137" i="3"/>
  <c r="G136" i="3"/>
  <c r="F136" i="3"/>
  <c r="E134" i="3"/>
  <c r="F133" i="3"/>
  <c r="F132" i="3"/>
  <c r="G129" i="3"/>
  <c r="G128" i="3"/>
  <c r="G127" i="3"/>
  <c r="G126" i="3"/>
  <c r="G125" i="3"/>
  <c r="G124" i="3"/>
  <c r="G123" i="3"/>
  <c r="G122" i="3"/>
  <c r="F129" i="3"/>
  <c r="F128" i="3"/>
  <c r="F127" i="3"/>
  <c r="F126" i="3"/>
  <c r="F125" i="3"/>
  <c r="F124" i="3"/>
  <c r="F123" i="3"/>
  <c r="F122" i="3"/>
  <c r="G134" i="3"/>
  <c r="G177" i="3" l="1"/>
  <c r="G188" i="3"/>
  <c r="F170" i="3"/>
  <c r="G170" i="3"/>
  <c r="G146" i="3"/>
  <c r="G139" i="3"/>
  <c r="F146" i="3"/>
  <c r="F139" i="3"/>
  <c r="G130" i="3"/>
  <c r="F153" i="3"/>
  <c r="F130" i="3"/>
  <c r="F134" i="3"/>
  <c r="G153" i="3"/>
  <c r="G149" i="3"/>
  <c r="H130" i="3"/>
  <c r="H134" i="3"/>
  <c r="G119" i="3"/>
  <c r="G113" i="3"/>
  <c r="G112" i="3"/>
  <c r="G111" i="3"/>
  <c r="G110" i="3"/>
  <c r="G109" i="3"/>
  <c r="G104" i="3"/>
  <c r="G99" i="3"/>
  <c r="G98" i="3"/>
  <c r="G97" i="3"/>
  <c r="G96" i="3"/>
  <c r="G95" i="3"/>
  <c r="G94" i="3"/>
  <c r="G93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F119" i="3"/>
  <c r="F113" i="3"/>
  <c r="F112" i="3"/>
  <c r="F111" i="3"/>
  <c r="F110" i="3"/>
  <c r="F109" i="3"/>
  <c r="F104" i="3"/>
  <c r="F99" i="3"/>
  <c r="F98" i="3"/>
  <c r="F97" i="3"/>
  <c r="F96" i="3"/>
  <c r="F95" i="3"/>
  <c r="F94" i="3"/>
  <c r="F93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E92" i="3" l="1"/>
  <c r="E105" i="3"/>
  <c r="E114" i="3"/>
  <c r="E120" i="3"/>
  <c r="F120" i="3" l="1"/>
  <c r="G120" i="3"/>
  <c r="F114" i="3"/>
  <c r="G114" i="3"/>
  <c r="F105" i="3"/>
  <c r="G105" i="3"/>
  <c r="G92" i="3"/>
  <c r="F92" i="3"/>
  <c r="H120" i="3"/>
  <c r="H114" i="3"/>
  <c r="H105" i="3"/>
  <c r="H99" i="3"/>
</calcChain>
</file>

<file path=xl/sharedStrings.xml><?xml version="1.0" encoding="utf-8"?>
<sst xmlns="http://schemas.openxmlformats.org/spreadsheetml/2006/main" count="506" uniqueCount="249">
  <si>
    <t>No.</t>
  </si>
  <si>
    <t>APELLIDOS  Y NOMBRES</t>
  </si>
  <si>
    <t>CARGO</t>
  </si>
  <si>
    <t>DECIMO TERCERO</t>
  </si>
  <si>
    <t>DECIMO CUARTO</t>
  </si>
  <si>
    <t>ALCALDIA</t>
  </si>
  <si>
    <t>MEJIA GUERRERO HENRY WALTER</t>
  </si>
  <si>
    <t>ALCALDE</t>
  </si>
  <si>
    <t xml:space="preserve">BURBANO CHAMORRO RUBEN DARIO </t>
  </si>
  <si>
    <t>CONCEJAL</t>
  </si>
  <si>
    <t>BELALCAZAR ESTACIO TULIA MARIBEL</t>
  </si>
  <si>
    <t>HERNANDEZ ALOMIA JOSE OLIVEROS</t>
  </si>
  <si>
    <t xml:space="preserve">GUACALES PRADO RAUL DANIEL </t>
  </si>
  <si>
    <t xml:space="preserve">MENESES POZO LIZETH KARINA </t>
  </si>
  <si>
    <t>POZO VILLAREAL DIANA LIZBETH</t>
  </si>
  <si>
    <t>SECRETARIA CONSEJO.</t>
  </si>
  <si>
    <t>NARVAEZ BOLAÑOS SUSANA CECILIA</t>
  </si>
  <si>
    <t>OFICINISTA DE DOCUMENTACION Y ARCHIVO</t>
  </si>
  <si>
    <t>SINDICATURA</t>
  </si>
  <si>
    <t>PROCURADOR SINDICO</t>
  </si>
  <si>
    <t>BENALCAZAR CABRERA BEATRIZ</t>
  </si>
  <si>
    <t>ASISTENTE  JURIDICO</t>
  </si>
  <si>
    <t>TALENTO HUMANO</t>
  </si>
  <si>
    <t>MENESES BURBANO CONSTANTINO NAPOLEON</t>
  </si>
  <si>
    <t>JEFE PERSONAL</t>
  </si>
  <si>
    <t>CALPA TUCANÉZ FANNY CARMELA</t>
  </si>
  <si>
    <t>ASISTENTE DE PERSONAL</t>
  </si>
  <si>
    <t>JEFE UNIDAD DE TALENTO HUMANO</t>
  </si>
  <si>
    <t>DIRECCIÓN FINANCIERA</t>
  </si>
  <si>
    <t>CASTILLO CHANGUAN JAIME MIGUEL</t>
  </si>
  <si>
    <t>DIRECTOR FINANCIERO</t>
  </si>
  <si>
    <t>CONTABILIDAD</t>
  </si>
  <si>
    <t>BELALCAZAR ROSERO BLANCA DENIS</t>
  </si>
  <si>
    <t>CONTADORA GENERAL</t>
  </si>
  <si>
    <t>ARIAS VELA ELSA FABIOLA</t>
  </si>
  <si>
    <t>AUXILIAR DE CONTABILIDAD</t>
  </si>
  <si>
    <t>TESORERIA</t>
  </si>
  <si>
    <t>CARAPAZ MONTENEGRO MARCELA</t>
  </si>
  <si>
    <t>TESORERA</t>
  </si>
  <si>
    <t>COMPRAS PUBLICAS</t>
  </si>
  <si>
    <t>NARVAEZ  GETIAL EDGAR ARMANDO</t>
  </si>
  <si>
    <t>JEFE C. PUBLICAS</t>
  </si>
  <si>
    <t>TAIMBUD  CHILAMA MAURO EUGENIO</t>
  </si>
  <si>
    <t>PROVEEDOR MUNICIPAL</t>
  </si>
  <si>
    <t>GUARDALMACEN</t>
  </si>
  <si>
    <t>MONTENEGRO ENRIQUEZ HIPOLITO OSWALDO</t>
  </si>
  <si>
    <t>GUARDALMACÉN</t>
  </si>
  <si>
    <t>RENTAS INTERNAS</t>
  </si>
  <si>
    <t>FUERTES MENESES  SENETH LILIANA</t>
  </si>
  <si>
    <t>JEFE DE RENTAS</t>
  </si>
  <si>
    <t>TOTAL</t>
  </si>
  <si>
    <t>JEFE DE AGUA POTABLE</t>
  </si>
  <si>
    <t>AGUA POTABLE</t>
  </si>
  <si>
    <t>FISCALIZADOR</t>
  </si>
  <si>
    <t>FISCALIZACIÓN</t>
  </si>
  <si>
    <t>OFICINISTA</t>
  </si>
  <si>
    <t>TAIMBUD MERY</t>
  </si>
  <si>
    <t>DIRECT. OOPP.</t>
  </si>
  <si>
    <t>INFRAESTRUCTURA</t>
  </si>
  <si>
    <t>36                      OBRAS PUBLICAS</t>
  </si>
  <si>
    <t>JEFE AV. Y C.</t>
  </si>
  <si>
    <t>VILLOTA CABRERA NALDA ROMAIRA</t>
  </si>
  <si>
    <t>AVALUOS Y CATASTROS</t>
  </si>
  <si>
    <t>TECNICO</t>
  </si>
  <si>
    <t>PRESUPUESTOS</t>
  </si>
  <si>
    <t>LOPEZ  SALAZAR AURA DEL ROSARIO</t>
  </si>
  <si>
    <t>DIRECT. PLANIFIC.</t>
  </si>
  <si>
    <t>ENRIQUEZ POZO SEGUNDO ALBERTO</t>
  </si>
  <si>
    <t>PLANIFICACION  URBANA Y RURAL</t>
  </si>
  <si>
    <t>TOTAL CONCEJO NIÑEZ Y ADOLESCENCIA</t>
  </si>
  <si>
    <t>CONCEJO NIÑEZ Y ADOLESCENCIA</t>
  </si>
  <si>
    <t>TOTAL DESARROLLO ECONOMICO</t>
  </si>
  <si>
    <t>ANALISTA DE PARTICIPACION CIUDADANA</t>
  </si>
  <si>
    <t>CALPA ARTURO</t>
  </si>
  <si>
    <t>JORNALERO</t>
  </si>
  <si>
    <t>NARVAEZ ARTEAGA NARCIZO</t>
  </si>
  <si>
    <t xml:space="preserve">PINCHAO YARPAZ PACO RENE </t>
  </si>
  <si>
    <t>ASISTENTE CAMPO</t>
  </si>
  <si>
    <t>REALPE CALPA SIGIFREDO  RAUL</t>
  </si>
  <si>
    <t>TECNICA</t>
  </si>
  <si>
    <t xml:space="preserve">ROSERO GUEVARA  MARIA LIBERTAD </t>
  </si>
  <si>
    <t>DESARROLLO ECONOMICO</t>
  </si>
  <si>
    <t>TOTAL  JUSTICIA POLICIA Y VIGILANCIA</t>
  </si>
  <si>
    <t>COMISARIO MUNICIPAL</t>
  </si>
  <si>
    <t>HERNANDES TELLO JUAN AGUSTIN.</t>
  </si>
  <si>
    <t>13           JUSTICIA POLICIA Y VIGILANCIA</t>
  </si>
  <si>
    <t>SALARIO ANUAL</t>
  </si>
  <si>
    <t>MENSUAL</t>
  </si>
  <si>
    <t>Acosta Getial Humberto Alejandro</t>
  </si>
  <si>
    <t>Operador</t>
  </si>
  <si>
    <t>Aza Yepez Esteban Javier</t>
  </si>
  <si>
    <t>Chofer</t>
  </si>
  <si>
    <t>Burbano Arteaga Nicolás Devari</t>
  </si>
  <si>
    <t>Benalcazar  Paez Armando Marcelo</t>
  </si>
  <si>
    <t>Belalcázar Chapi AntonioBenancio</t>
  </si>
  <si>
    <t>Soldador</t>
  </si>
  <si>
    <t>Benavides Mora Joselito Ramiro</t>
  </si>
  <si>
    <t>Bravo Zuñiga Josè Elias</t>
  </si>
  <si>
    <t>Jornalero</t>
  </si>
  <si>
    <t>Cabrera Irua Segundo Guillermo</t>
  </si>
  <si>
    <t>Ayudante</t>
  </si>
  <si>
    <t>Cabrera José Elfides</t>
  </si>
  <si>
    <t>Sobrestante</t>
  </si>
  <si>
    <t>Cabrera Jimenez Jaime</t>
  </si>
  <si>
    <t xml:space="preserve">Operador </t>
  </si>
  <si>
    <t>Calpa Luis Antonio</t>
  </si>
  <si>
    <t>Cepeda Hernandez Manuel Maria</t>
  </si>
  <si>
    <t>Cepeda Hernández Olimpo Alberto</t>
  </si>
  <si>
    <t>Cuasapaz Emilio</t>
  </si>
  <si>
    <t>Cuastuza Acosta Edison Patricio</t>
  </si>
  <si>
    <t>Cuaycán  Lopez Hector Fabián</t>
  </si>
  <si>
    <t>Albañil</t>
  </si>
  <si>
    <t xml:space="preserve">Cuaycán  Lopez Romel Libardo </t>
  </si>
  <si>
    <t>Chamorro Rivera Hernán Marcelo</t>
  </si>
  <si>
    <t>Estacio Pantoja Luis Armando</t>
  </si>
  <si>
    <t>Estacio Rosero Elias Washington</t>
  </si>
  <si>
    <t>Fuertes Belalcazar Leonardo Esteban</t>
  </si>
  <si>
    <t>García Erazo Manuel Mesías</t>
  </si>
  <si>
    <t>Garcia Erazo Saul Ermel</t>
  </si>
  <si>
    <t>Guerrero Imbaquingo Bayardo Esteban</t>
  </si>
  <si>
    <t>Ibarra Sarmiento Darwin Armando</t>
  </si>
  <si>
    <t>Jurado Franco Bolívar</t>
  </si>
  <si>
    <t>López Jurado Hector Laureano</t>
  </si>
  <si>
    <t>Jaramillo Estacio Silvia Eugenia</t>
  </si>
  <si>
    <t>Auxiliar Servicios</t>
  </si>
  <si>
    <t>López Cuaspud Victor Hugo</t>
  </si>
  <si>
    <t>Lopez Miño Wilda Verónica</t>
  </si>
  <si>
    <t>Mainaguez Villota Angel Roberto</t>
  </si>
  <si>
    <t>Manguá Lopez Humberto Wilman</t>
  </si>
  <si>
    <t>Manguá López Laura Inés</t>
  </si>
  <si>
    <t>Estacio Rosero Jaime Bolívar</t>
  </si>
  <si>
    <t>Mejía Ascuntar Hermes Byron</t>
  </si>
  <si>
    <t>Miño Carvajal Telmo Orlando</t>
  </si>
  <si>
    <t>Miño Morán  Luis Humberto</t>
  </si>
  <si>
    <t>Montenegro Chalaca José Angel</t>
  </si>
  <si>
    <t>Narváez Narváez María del Carmen</t>
  </si>
  <si>
    <t>Narváez Cupacán Rodolfo Gonzalo</t>
  </si>
  <si>
    <t>Ortega Estacio Héctor Andino</t>
  </si>
  <si>
    <t>Portilla Ayala Fabian Edilberto</t>
  </si>
  <si>
    <t>Pozo Chalaca Luis Bolivar</t>
  </si>
  <si>
    <t>Quenguán Obando Albaro  Wladimir</t>
  </si>
  <si>
    <t>Rojas Rivera Luis Antonio</t>
  </si>
  <si>
    <t>Rosero Escobar  Gerardo Anibal</t>
  </si>
  <si>
    <t>Rosero Chapi Luis Alberto</t>
  </si>
  <si>
    <t>Romo Muñoz Jose Miguel</t>
  </si>
  <si>
    <t>Jefe de Mecánica</t>
  </si>
  <si>
    <t>Villarreal Córdova  Oliveros</t>
  </si>
  <si>
    <t>Villarreal Córdova José Victor</t>
  </si>
  <si>
    <t xml:space="preserve">Villota Villota Rosa Alba </t>
  </si>
  <si>
    <t>Villota Rosero Jairo Vinicio</t>
  </si>
  <si>
    <t>Calpa Narváez Carlos Alberto</t>
  </si>
  <si>
    <t>Calpa Tucanes Feliciano</t>
  </si>
  <si>
    <t>Diaz Carlos Efraín</t>
  </si>
  <si>
    <t>Guepud Erazo Juan Pablo</t>
  </si>
  <si>
    <t>Morocho Molina Carlos Guillermo</t>
  </si>
  <si>
    <t>Ortega Arias Anibal Oswaldo</t>
  </si>
  <si>
    <t>Portilla Portilla Bety Floralba</t>
  </si>
  <si>
    <t>Quenguán Montenegro Jimmy Andrés</t>
  </si>
  <si>
    <t>Recalde Chaspuengal Orlando Marino</t>
  </si>
  <si>
    <t>Rosero Chapi  Elvia Domitila</t>
  </si>
  <si>
    <t>Tulcán Benavides Dimas Julian</t>
  </si>
  <si>
    <t>Arias Ortega Wilfrido Cándido</t>
  </si>
  <si>
    <t>Navarro Chacua Mercedes</t>
  </si>
  <si>
    <t>Jornalera</t>
  </si>
  <si>
    <t>Paz Navisoy Pedro</t>
  </si>
  <si>
    <t>Velasco Quenguan Byron Eduardo</t>
  </si>
  <si>
    <t>Mecanico</t>
  </si>
  <si>
    <t>Lojan Quezada Byron Vinicio</t>
  </si>
  <si>
    <t>Imbaquingo Burbano Narcisa Alexandra</t>
  </si>
  <si>
    <t>Estacio Sánchez Eduardo Alcivar</t>
  </si>
  <si>
    <t>Vela Meneses Byron Erasmo</t>
  </si>
  <si>
    <t>Rojas Sánchez Marlene Filomena</t>
  </si>
  <si>
    <t>Bravo Zuñiga Leonidas Enrique</t>
  </si>
  <si>
    <t>Bravo Zuñiga Alberto Sigifredo</t>
  </si>
  <si>
    <t>Ayudante de Limpieza</t>
  </si>
  <si>
    <t>Díaz Pinchao Wilson Oswaldo</t>
  </si>
  <si>
    <t>Chavez Montenegro Remigio Jhon</t>
  </si>
  <si>
    <t>Getial Rosero Pablo Wenceslao</t>
  </si>
  <si>
    <t>Garcia Timaná Rodrígo Antonio</t>
  </si>
  <si>
    <t>Montenegro Aza Daniela Estefanía</t>
  </si>
  <si>
    <t>Auxiliar de Bodega</t>
  </si>
  <si>
    <t>Medina Enma Bartolina</t>
  </si>
  <si>
    <t>Chalaco Castillo Floresmilo Ivan</t>
  </si>
  <si>
    <t xml:space="preserve">Supervisor de agua </t>
  </si>
  <si>
    <t>Rayo Cuarán Felipe</t>
  </si>
  <si>
    <t>Supervisor de Mantenimiento Mecánico</t>
  </si>
  <si>
    <t>Cuaspud Yahuapas Jhonny</t>
  </si>
  <si>
    <t>García Timana Fredy Javier</t>
  </si>
  <si>
    <t>Guardaparque</t>
  </si>
  <si>
    <t>Getial Benalcazar Edison Javier</t>
  </si>
  <si>
    <t>Rosero Ramirez Wilson Artemio</t>
  </si>
  <si>
    <t>Orbe Alvarez Joffre Darwin</t>
  </si>
  <si>
    <t>Insp. de Ser. Munici.</t>
  </si>
  <si>
    <t>Lagos Cuaspud Fausto</t>
  </si>
  <si>
    <t>Ruiz Coral Clemente Remigio</t>
  </si>
  <si>
    <t>Electricista</t>
  </si>
  <si>
    <t>Mena Sanchez Fernando Miguel</t>
  </si>
  <si>
    <t>Benalcazar Chapi Byron Rodrigo</t>
  </si>
  <si>
    <t>Romo Revelo Javier Vladimir</t>
  </si>
  <si>
    <t>Técnico de Servicios Corporativos</t>
  </si>
  <si>
    <t>Rayo Shicay Jefferson Estalin</t>
  </si>
  <si>
    <t xml:space="preserve">TOTAL </t>
  </si>
  <si>
    <t>34             P L A N I F I C A C I Ó N</t>
  </si>
  <si>
    <t>SALARIO</t>
  </si>
  <si>
    <t>Belalcázar Cabrera  Patricio Fabian</t>
  </si>
  <si>
    <t>Supervisor de Construcciones Civiles</t>
  </si>
  <si>
    <t>ROSERO ESCOBAR  JAIME ARTURO</t>
  </si>
  <si>
    <t>GUARDIA</t>
  </si>
  <si>
    <t xml:space="preserve">OBANDO CARLOS CLIMACO </t>
  </si>
  <si>
    <t>RUANO  CHARFUELAN  JOSE ABELARDO</t>
  </si>
  <si>
    <t>ROSERO ESCOBAR  CAMPO ELIAS</t>
  </si>
  <si>
    <t>PASPUEL  ESCOBAR JIMMY LIZANDRO</t>
  </si>
  <si>
    <t>22                    DESARROLLO ECONOMICO Y SOCIAL</t>
  </si>
  <si>
    <t>BENALCAZAR DIEGO</t>
  </si>
  <si>
    <t>TECNICO DE NUEVAS TECNOLOGIAS</t>
  </si>
  <si>
    <t>TECNICO protección de derechos</t>
  </si>
  <si>
    <t>Tecnico casa de la Juventud</t>
  </si>
  <si>
    <t>SALARIO 2021</t>
  </si>
  <si>
    <t>Responsable de Deguridad en el Trabajo</t>
  </si>
  <si>
    <t>SALARIO MENSUAL</t>
  </si>
  <si>
    <t>Apellidos y nombres de los servidores y servidoras</t>
  </si>
  <si>
    <t>Puesto Institucional</t>
  </si>
  <si>
    <t>Regimen laboral al que pertenece</t>
  </si>
  <si>
    <t>Remuneración mensual unificada</t>
  </si>
  <si>
    <t>Remuneración unificada (anual)</t>
  </si>
  <si>
    <t>Décimo Tercera Remuneración</t>
  </si>
  <si>
    <t>Décima Cuarta Remuneración</t>
  </si>
  <si>
    <t>CODIGO DE TRABAJO</t>
  </si>
  <si>
    <t>FECHA ACTUALIZACIÓN DE LA INFORMACIÓN:</t>
  </si>
  <si>
    <t>PERIODICIDAD DE ACTUALIZACIÓN DE LA INFORMACIÓN: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</si>
  <si>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</si>
  <si>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</si>
  <si>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</si>
  <si>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</si>
  <si>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</si>
  <si>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</si>
  <si>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LOSEP</t>
  </si>
  <si>
    <t>CARLOS VELA</t>
  </si>
  <si>
    <t>ESPINOZA ROMO ARTURO</t>
  </si>
  <si>
    <t>GONZALO ANAMA</t>
  </si>
  <si>
    <t>Richard Marcelo Navarro Chacua</t>
  </si>
  <si>
    <t>Evelin Vargas</t>
  </si>
  <si>
    <t>Gerardo Bustos</t>
  </si>
  <si>
    <t>Nelson Herrera</t>
  </si>
  <si>
    <t>Jairo Obando Oñate</t>
  </si>
  <si>
    <t xml:space="preserve">DIRECCIÓN ADMINISTRATIVA FINANCIERA </t>
  </si>
  <si>
    <t>Jaime Miguel Castillo Changuan</t>
  </si>
  <si>
    <t>jaimemi5@yahoo.es</t>
  </si>
  <si>
    <t>DD/MM/AAAA
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</si>
</sst>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3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69">
    <xf numFmtId="0" fontId="0" fillId="0" borderId="0" xfId="0"/>
    <xf numFmtId="0" fontId="2" fillId="0" borderId="0" xfId="0" applyFont="1"/>
    <xf numFmtId="0" fontId="5" fillId="0" borderId="9" xfId="0" applyFont="1" applyFill="1" applyBorder="1"/>
    <xf numFmtId="0" fontId="6" fillId="0" borderId="10" xfId="0" applyFont="1" applyFill="1" applyBorder="1"/>
    <xf numFmtId="0" fontId="5" fillId="0" borderId="9" xfId="0" applyFont="1" applyFill="1" applyBorder="1" applyAlignment="1">
      <alignment wrapText="1"/>
    </xf>
    <xf numFmtId="4" fontId="5" fillId="0" borderId="9" xfId="0" applyNumberFormat="1" applyFont="1" applyFill="1" applyBorder="1" applyAlignment="1">
      <alignment horizontal="right"/>
    </xf>
    <xf numFmtId="4" fontId="5" fillId="0" borderId="9" xfId="0" applyNumberFormat="1" applyFont="1" applyFill="1" applyBorder="1"/>
    <xf numFmtId="4" fontId="4" fillId="0" borderId="9" xfId="0" applyNumberFormat="1" applyFont="1" applyFill="1" applyBorder="1" applyAlignment="1">
      <alignment horizontal="right"/>
    </xf>
    <xf numFmtId="0" fontId="5" fillId="0" borderId="9" xfId="0" quotePrefix="1" applyFont="1" applyFill="1" applyBorder="1" applyAlignment="1">
      <alignment horizontal="left" wrapText="1"/>
    </xf>
    <xf numFmtId="0" fontId="5" fillId="0" borderId="6" xfId="0" applyFont="1" applyFill="1" applyBorder="1"/>
    <xf numFmtId="4" fontId="4" fillId="0" borderId="7" xfId="0" applyNumberFormat="1" applyFont="1" applyFill="1" applyBorder="1" applyAlignment="1">
      <alignment horizontal="right"/>
    </xf>
    <xf numFmtId="0" fontId="0" fillId="0" borderId="0" xfId="0" applyFill="1"/>
    <xf numFmtId="4" fontId="5" fillId="0" borderId="0" xfId="0" applyNumberFormat="1" applyFont="1" applyFill="1" applyBorder="1"/>
    <xf numFmtId="4" fontId="5" fillId="0" borderId="0" xfId="0" applyNumberFormat="1" applyFont="1" applyBorder="1"/>
    <xf numFmtId="4" fontId="4" fillId="4" borderId="9" xfId="0" applyNumberFormat="1" applyFont="1" applyFill="1" applyBorder="1" applyAlignment="1">
      <alignment horizontal="right"/>
    </xf>
    <xf numFmtId="4" fontId="4" fillId="5" borderId="9" xfId="0" applyNumberFormat="1" applyFont="1" applyFill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4" fontId="5" fillId="0" borderId="9" xfId="0" applyNumberFormat="1" applyFont="1" applyBorder="1"/>
    <xf numFmtId="4" fontId="5" fillId="6" borderId="9" xfId="0" applyNumberFormat="1" applyFont="1" applyFill="1" applyBorder="1"/>
    <xf numFmtId="4" fontId="5" fillId="0" borderId="9" xfId="0" applyNumberFormat="1" applyFont="1" applyFill="1" applyBorder="1" applyAlignment="1">
      <alignment wrapText="1"/>
    </xf>
    <xf numFmtId="0" fontId="5" fillId="0" borderId="8" xfId="0" applyFont="1" applyBorder="1" applyAlignment="1">
      <alignment wrapText="1"/>
    </xf>
    <xf numFmtId="4" fontId="7" fillId="7" borderId="9" xfId="0" applyNumberFormat="1" applyFont="1" applyFill="1" applyBorder="1" applyAlignment="1"/>
    <xf numFmtId="0" fontId="5" fillId="0" borderId="9" xfId="0" applyFont="1" applyBorder="1" applyAlignment="1">
      <alignment wrapText="1"/>
    </xf>
    <xf numFmtId="0" fontId="2" fillId="0" borderId="9" xfId="0" applyFont="1" applyBorder="1"/>
    <xf numFmtId="4" fontId="4" fillId="9" borderId="9" xfId="0" applyNumberFormat="1" applyFont="1" applyFill="1" applyBorder="1" applyAlignment="1">
      <alignment horizontal="right"/>
    </xf>
    <xf numFmtId="4" fontId="5" fillId="6" borderId="9" xfId="0" applyNumberFormat="1" applyFont="1" applyFill="1" applyBorder="1" applyAlignment="1">
      <alignment wrapText="1"/>
    </xf>
    <xf numFmtId="4" fontId="5" fillId="6" borderId="9" xfId="0" applyNumberFormat="1" applyFont="1" applyFill="1" applyBorder="1" applyAlignment="1">
      <alignment horizontal="right"/>
    </xf>
    <xf numFmtId="4" fontId="5" fillId="0" borderId="9" xfId="0" applyNumberFormat="1" applyFont="1" applyBorder="1" applyAlignment="1">
      <alignment wrapText="1"/>
    </xf>
    <xf numFmtId="0" fontId="0" fillId="0" borderId="0" xfId="0" applyFill="1" applyAlignment="1">
      <alignment wrapText="1"/>
    </xf>
    <xf numFmtId="0" fontId="11" fillId="0" borderId="12" xfId="0" applyFont="1" applyFill="1" applyBorder="1" applyAlignment="1">
      <alignment horizontal="center" wrapText="1"/>
    </xf>
    <xf numFmtId="9" fontId="11" fillId="0" borderId="10" xfId="0" applyNumberFormat="1" applyFont="1" applyFill="1" applyBorder="1" applyAlignment="1">
      <alignment horizontal="center"/>
    </xf>
    <xf numFmtId="0" fontId="12" fillId="0" borderId="9" xfId="0" applyFont="1" applyFill="1" applyBorder="1" applyAlignment="1">
      <alignment horizontal="left" vertical="center" wrapText="1"/>
    </xf>
    <xf numFmtId="4" fontId="5" fillId="0" borderId="11" xfId="0" applyNumberFormat="1" applyFont="1" applyFill="1" applyBorder="1" applyAlignment="1">
      <alignment horizont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0" fontId="12" fillId="0" borderId="9" xfId="0" applyFont="1" applyFill="1" applyBorder="1" applyAlignment="1">
      <alignment wrapText="1"/>
    </xf>
    <xf numFmtId="0" fontId="12" fillId="0" borderId="9" xfId="0" applyFont="1" applyFill="1" applyBorder="1"/>
    <xf numFmtId="0" fontId="13" fillId="0" borderId="9" xfId="0" applyFont="1" applyFill="1" applyBorder="1" applyAlignment="1">
      <alignment wrapText="1"/>
    </xf>
    <xf numFmtId="0" fontId="13" fillId="0" borderId="9" xfId="0" applyFont="1" applyFill="1" applyBorder="1"/>
    <xf numFmtId="0" fontId="12" fillId="0" borderId="9" xfId="0" applyFont="1" applyFill="1" applyBorder="1" applyAlignment="1">
      <alignment horizontal="left" wrapText="1"/>
    </xf>
    <xf numFmtId="4" fontId="13" fillId="0" borderId="11" xfId="0" applyNumberFormat="1" applyFont="1" applyFill="1" applyBorder="1" applyAlignment="1">
      <alignment horizontal="center"/>
    </xf>
    <xf numFmtId="4" fontId="4" fillId="0" borderId="10" xfId="0" applyNumberFormat="1" applyFont="1" applyBorder="1" applyAlignment="1">
      <alignment horizontal="center" vertical="center"/>
    </xf>
    <xf numFmtId="4" fontId="5" fillId="0" borderId="0" xfId="0" applyNumberFormat="1" applyFont="1" applyFill="1" applyBorder="1" applyAlignment="1">
      <alignment wrapText="1"/>
    </xf>
    <xf numFmtId="0" fontId="11" fillId="0" borderId="17" xfId="0" applyFont="1" applyFill="1" applyBorder="1" applyAlignment="1">
      <alignment horizontal="center"/>
    </xf>
    <xf numFmtId="4" fontId="12" fillId="0" borderId="11" xfId="0" applyNumberFormat="1" applyFont="1" applyFill="1" applyBorder="1" applyAlignment="1">
      <alignment horizontal="center" vertical="center"/>
    </xf>
    <xf numFmtId="4" fontId="14" fillId="0" borderId="22" xfId="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/>
    <xf numFmtId="4" fontId="11" fillId="0" borderId="22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horizontal="center"/>
    </xf>
    <xf numFmtId="9" fontId="11" fillId="0" borderId="26" xfId="0" applyNumberFormat="1" applyFont="1" applyFill="1" applyBorder="1" applyAlignment="1">
      <alignment horizontal="center"/>
    </xf>
    <xf numFmtId="1" fontId="5" fillId="0" borderId="27" xfId="0" applyNumberFormat="1" applyFont="1" applyFill="1" applyBorder="1"/>
    <xf numFmtId="4" fontId="5" fillId="0" borderId="28" xfId="0" applyNumberFormat="1" applyFont="1" applyFill="1" applyBorder="1"/>
    <xf numFmtId="4" fontId="5" fillId="0" borderId="28" xfId="0" applyNumberFormat="1" applyFont="1" applyFill="1" applyBorder="1" applyAlignment="1">
      <alignment wrapText="1"/>
    </xf>
    <xf numFmtId="4" fontId="5" fillId="0" borderId="28" xfId="0" applyNumberFormat="1" applyFont="1" applyFill="1" applyBorder="1" applyAlignment="1">
      <alignment horizontal="right"/>
    </xf>
    <xf numFmtId="4" fontId="5" fillId="0" borderId="28" xfId="0" applyNumberFormat="1" applyFont="1" applyBorder="1" applyAlignment="1">
      <alignment horizontal="center" vertical="center" wrapText="1"/>
    </xf>
    <xf numFmtId="4" fontId="5" fillId="0" borderId="22" xfId="0" applyNumberFormat="1" applyFont="1" applyFill="1" applyBorder="1" applyAlignment="1">
      <alignment horizontal="center"/>
    </xf>
    <xf numFmtId="0" fontId="0" fillId="0" borderId="0" xfId="0" applyBorder="1"/>
    <xf numFmtId="0" fontId="11" fillId="0" borderId="9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4" fontId="2" fillId="6" borderId="9" xfId="0" applyNumberFormat="1" applyFont="1" applyFill="1" applyBorder="1" applyAlignment="1">
      <alignment horizontal="center" wrapText="1"/>
    </xf>
    <xf numFmtId="0" fontId="5" fillId="0" borderId="7" xfId="0" applyFont="1" applyBorder="1" applyAlignment="1">
      <alignment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center" wrapText="1"/>
    </xf>
    <xf numFmtId="0" fontId="13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wrapText="1"/>
    </xf>
    <xf numFmtId="0" fontId="13" fillId="0" borderId="10" xfId="0" applyFont="1" applyFill="1" applyBorder="1" applyAlignment="1">
      <alignment wrapText="1"/>
    </xf>
    <xf numFmtId="4" fontId="4" fillId="0" borderId="11" xfId="0" applyNumberFormat="1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/>
    </xf>
    <xf numFmtId="4" fontId="5" fillId="0" borderId="11" xfId="0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6" xfId="0" applyFont="1" applyFill="1" applyBorder="1" applyAlignment="1">
      <alignment horizontal="center" wrapText="1"/>
    </xf>
    <xf numFmtId="0" fontId="8" fillId="1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wrapText="1"/>
    </xf>
    <xf numFmtId="0" fontId="9" fillId="10" borderId="9" xfId="0" applyFont="1" applyFill="1" applyBorder="1" applyAlignment="1">
      <alignment horizontal="center" vertical="center" wrapText="1"/>
    </xf>
    <xf numFmtId="0" fontId="0" fillId="6" borderId="0" xfId="0" applyFill="1" applyBorder="1"/>
    <xf numFmtId="0" fontId="0" fillId="6" borderId="0" xfId="0" applyFill="1"/>
    <xf numFmtId="4" fontId="4" fillId="7" borderId="6" xfId="0" applyNumberFormat="1" applyFont="1" applyFill="1" applyBorder="1" applyAlignment="1"/>
    <xf numFmtId="4" fontId="4" fillId="7" borderId="7" xfId="0" applyNumberFormat="1" applyFont="1" applyFill="1" applyBorder="1" applyAlignment="1"/>
    <xf numFmtId="4" fontId="4" fillId="5" borderId="6" xfId="0" applyNumberFormat="1" applyFont="1" applyFill="1" applyBorder="1" applyAlignment="1">
      <alignment wrapText="1"/>
    </xf>
    <xf numFmtId="4" fontId="4" fillId="5" borderId="7" xfId="0" applyNumberFormat="1" applyFont="1" applyFill="1" applyBorder="1" applyAlignment="1">
      <alignment wrapText="1"/>
    </xf>
    <xf numFmtId="4" fontId="2" fillId="5" borderId="7" xfId="0" applyNumberFormat="1" applyFont="1" applyFill="1" applyBorder="1" applyAlignment="1">
      <alignment wrapText="1"/>
    </xf>
    <xf numFmtId="4" fontId="4" fillId="5" borderId="6" xfId="0" applyNumberFormat="1" applyFont="1" applyFill="1" applyBorder="1" applyAlignment="1"/>
    <xf numFmtId="4" fontId="4" fillId="5" borderId="7" xfId="0" applyNumberFormat="1" applyFont="1" applyFill="1" applyBorder="1" applyAlignment="1"/>
    <xf numFmtId="4" fontId="2" fillId="5" borderId="7" xfId="0" applyNumberFormat="1" applyFont="1" applyFill="1" applyBorder="1" applyAlignment="1"/>
    <xf numFmtId="4" fontId="4" fillId="0" borderId="9" xfId="0" applyNumberFormat="1" applyFont="1" applyFill="1" applyBorder="1" applyAlignment="1">
      <alignment horizontal="center"/>
    </xf>
    <xf numFmtId="4" fontId="4" fillId="0" borderId="7" xfId="0" applyNumberFormat="1" applyFont="1" applyFill="1" applyBorder="1" applyAlignment="1">
      <alignment horizontal="center" wrapText="1"/>
    </xf>
    <xf numFmtId="0" fontId="2" fillId="0" borderId="0" xfId="0" applyFont="1" applyFill="1" applyBorder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7" fillId="12" borderId="6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7" fillId="12" borderId="8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wrapText="1"/>
    </xf>
    <xf numFmtId="0" fontId="14" fillId="0" borderId="20" xfId="0" applyFont="1" applyFill="1" applyBorder="1" applyAlignment="1">
      <alignment horizontal="center" wrapText="1"/>
    </xf>
    <xf numFmtId="0" fontId="14" fillId="0" borderId="21" xfId="0" applyFont="1" applyFill="1" applyBorder="1" applyAlignment="1">
      <alignment horizontal="center" wrapText="1"/>
    </xf>
    <xf numFmtId="0" fontId="14" fillId="0" borderId="23" xfId="0" applyFont="1" applyFill="1" applyBorder="1" applyAlignment="1">
      <alignment horizontal="center" wrapText="1"/>
    </xf>
    <xf numFmtId="0" fontId="14" fillId="0" borderId="22" xfId="0" applyFont="1" applyFill="1" applyBorder="1" applyAlignment="1">
      <alignment horizont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4" fontId="10" fillId="3" borderId="6" xfId="0" applyNumberFormat="1" applyFont="1" applyFill="1" applyBorder="1" applyAlignment="1">
      <alignment horizontal="left" vertical="center"/>
    </xf>
    <xf numFmtId="4" fontId="10" fillId="3" borderId="7" xfId="0" applyNumberFormat="1" applyFont="1" applyFill="1" applyBorder="1" applyAlignment="1">
      <alignment horizontal="left" vertical="center"/>
    </xf>
    <xf numFmtId="1" fontId="4" fillId="9" borderId="6" xfId="0" applyNumberFormat="1" applyFont="1" applyFill="1" applyBorder="1" applyAlignment="1">
      <alignment horizontal="center"/>
    </xf>
    <xf numFmtId="1" fontId="4" fillId="9" borderId="7" xfId="0" applyNumberFormat="1" applyFont="1" applyFill="1" applyBorder="1" applyAlignment="1">
      <alignment horizontal="center"/>
    </xf>
    <xf numFmtId="1" fontId="4" fillId="9" borderId="8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4" fontId="7" fillId="4" borderId="6" xfId="0" applyNumberFormat="1" applyFont="1" applyFill="1" applyBorder="1" applyAlignment="1">
      <alignment horizontal="center"/>
    </xf>
    <xf numFmtId="4" fontId="7" fillId="4" borderId="7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left"/>
    </xf>
    <xf numFmtId="4" fontId="4" fillId="0" borderId="7" xfId="0" applyNumberFormat="1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 vertical="center"/>
    </xf>
    <xf numFmtId="4" fontId="3" fillId="4" borderId="7" xfId="0" applyNumberFormat="1" applyFont="1" applyFill="1" applyBorder="1" applyAlignment="1">
      <alignment horizontal="center" vertical="center"/>
    </xf>
    <xf numFmtId="4" fontId="4" fillId="8" borderId="6" xfId="0" applyNumberFormat="1" applyFont="1" applyFill="1" applyBorder="1" applyAlignment="1">
      <alignment horizontal="left"/>
    </xf>
    <xf numFmtId="4" fontId="4" fillId="8" borderId="7" xfId="0" applyNumberFormat="1" applyFont="1" applyFill="1" applyBorder="1" applyAlignment="1">
      <alignment horizontal="left"/>
    </xf>
    <xf numFmtId="4" fontId="2" fillId="8" borderId="7" xfId="0" applyNumberFormat="1" applyFont="1" applyFill="1" applyBorder="1" applyAlignment="1">
      <alignment horizontal="left"/>
    </xf>
    <xf numFmtId="4" fontId="0" fillId="8" borderId="7" xfId="0" applyNumberFormat="1" applyFill="1" applyBorder="1" applyAlignment="1">
      <alignment horizontal="left"/>
    </xf>
    <xf numFmtId="0" fontId="9" fillId="11" borderId="6" xfId="0" applyFont="1" applyFill="1" applyBorder="1" applyAlignment="1">
      <alignment horizontal="center" vertical="center" wrapText="1"/>
    </xf>
    <xf numFmtId="0" fontId="9" fillId="11" borderId="7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15" fillId="0" borderId="6" xfId="1" applyBorder="1" applyAlignment="1" applyProtection="1">
      <alignment horizontal="center" vertical="center" wrapText="1"/>
    </xf>
    <xf numFmtId="0" fontId="16" fillId="0" borderId="7" xfId="1" applyFont="1" applyBorder="1" applyAlignment="1" applyProtection="1">
      <alignment horizontal="center" vertical="center" wrapText="1"/>
    </xf>
    <xf numFmtId="0" fontId="16" fillId="0" borderId="8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imemi5@yahoo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00"/>
  <sheetViews>
    <sheetView tabSelected="1" topLeftCell="A184" zoomScale="120" zoomScaleNormal="120" workbookViewId="0">
      <selection activeCell="E200" sqref="E200:H200"/>
    </sheetView>
  </sheetViews>
  <sheetFormatPr baseColWidth="10" defaultRowHeight="15" x14ac:dyDescent="0.25"/>
  <cols>
    <col min="1" max="1" width="4.85546875" customWidth="1"/>
    <col min="2" max="2" width="27" style="28" customWidth="1"/>
    <col min="3" max="4" width="12.28515625" customWidth="1"/>
    <col min="5" max="5" width="9.5703125" style="11" customWidth="1"/>
    <col min="6" max="6" width="10.5703125" customWidth="1"/>
    <col min="7" max="7" width="9.85546875" customWidth="1"/>
    <col min="8" max="8" width="10" customWidth="1"/>
  </cols>
  <sheetData>
    <row r="1" spans="1:9" ht="33" customHeight="1" x14ac:dyDescent="0.25">
      <c r="A1" s="105" t="s">
        <v>234</v>
      </c>
      <c r="B1" s="106"/>
      <c r="C1" s="106"/>
      <c r="D1" s="106"/>
      <c r="E1" s="106"/>
      <c r="F1" s="106"/>
      <c r="G1" s="106"/>
      <c r="H1" s="107"/>
      <c r="I1" s="91"/>
    </row>
    <row r="2" spans="1:9" ht="27.75" customHeight="1" x14ac:dyDescent="0.25">
      <c r="A2" s="105" t="s">
        <v>235</v>
      </c>
      <c r="B2" s="106"/>
      <c r="C2" s="106"/>
      <c r="D2" s="106"/>
      <c r="E2" s="106"/>
      <c r="F2" s="106"/>
      <c r="G2" s="106"/>
      <c r="H2" s="107"/>
      <c r="I2" s="91"/>
    </row>
    <row r="3" spans="1:9" ht="69" customHeight="1" x14ac:dyDescent="0.25">
      <c r="A3" s="86"/>
      <c r="B3" s="89" t="s">
        <v>220</v>
      </c>
      <c r="C3" s="89" t="s">
        <v>221</v>
      </c>
      <c r="D3" s="89" t="s">
        <v>222</v>
      </c>
      <c r="E3" s="89" t="s">
        <v>223</v>
      </c>
      <c r="F3" s="89" t="s">
        <v>224</v>
      </c>
      <c r="G3" s="89" t="s">
        <v>225</v>
      </c>
      <c r="H3" s="89" t="s">
        <v>226</v>
      </c>
    </row>
    <row r="4" spans="1:9" ht="24.75" customHeight="1" x14ac:dyDescent="0.25">
      <c r="A4" s="113" t="s">
        <v>0</v>
      </c>
      <c r="B4" s="113" t="s">
        <v>1</v>
      </c>
      <c r="C4" s="115" t="s">
        <v>2</v>
      </c>
      <c r="D4" s="71"/>
      <c r="E4" s="29" t="s">
        <v>217</v>
      </c>
      <c r="F4" s="117" t="s">
        <v>86</v>
      </c>
      <c r="G4" s="115" t="s">
        <v>3</v>
      </c>
      <c r="H4" s="115" t="s">
        <v>4</v>
      </c>
    </row>
    <row r="5" spans="1:9" ht="15" customHeight="1" x14ac:dyDescent="0.25">
      <c r="A5" s="113"/>
      <c r="B5" s="113"/>
      <c r="C5" s="115"/>
      <c r="D5" s="72"/>
      <c r="E5" s="30" t="s">
        <v>87</v>
      </c>
      <c r="F5" s="117"/>
      <c r="G5" s="115"/>
      <c r="H5" s="115"/>
    </row>
    <row r="6" spans="1:9" ht="24" x14ac:dyDescent="0.25">
      <c r="A6" s="59">
        <v>1</v>
      </c>
      <c r="B6" s="31" t="s">
        <v>88</v>
      </c>
      <c r="C6" s="73" t="s">
        <v>89</v>
      </c>
      <c r="D6" s="87" t="s">
        <v>227</v>
      </c>
      <c r="E6" s="32">
        <v>659.41</v>
      </c>
      <c r="F6" s="33">
        <f>+E6*12</f>
        <v>7912.92</v>
      </c>
      <c r="G6" s="34">
        <f>+E6</f>
        <v>659.41</v>
      </c>
      <c r="H6" s="34">
        <v>400</v>
      </c>
    </row>
    <row r="7" spans="1:9" ht="24" x14ac:dyDescent="0.25">
      <c r="A7" s="69">
        <v>2</v>
      </c>
      <c r="B7" s="37" t="s">
        <v>161</v>
      </c>
      <c r="C7" s="36" t="s">
        <v>91</v>
      </c>
      <c r="D7" s="87" t="s">
        <v>227</v>
      </c>
      <c r="E7" s="32">
        <v>524.62</v>
      </c>
      <c r="F7" s="33">
        <f t="shared" ref="F7:F70" si="0">+E7*12</f>
        <v>6295.4400000000005</v>
      </c>
      <c r="G7" s="34">
        <f t="shared" ref="G7:G70" si="1">+E7</f>
        <v>524.62</v>
      </c>
      <c r="H7" s="34">
        <v>400</v>
      </c>
    </row>
    <row r="8" spans="1:9" ht="24" x14ac:dyDescent="0.25">
      <c r="A8" s="69">
        <v>3</v>
      </c>
      <c r="B8" s="31" t="s">
        <v>90</v>
      </c>
      <c r="C8" s="73" t="s">
        <v>91</v>
      </c>
      <c r="D8" s="87" t="s">
        <v>227</v>
      </c>
      <c r="E8" s="32">
        <v>550</v>
      </c>
      <c r="F8" s="33">
        <f t="shared" si="0"/>
        <v>6600</v>
      </c>
      <c r="G8" s="34">
        <f t="shared" si="1"/>
        <v>550</v>
      </c>
      <c r="H8" s="34">
        <v>400</v>
      </c>
    </row>
    <row r="9" spans="1:9" ht="24" x14ac:dyDescent="0.25">
      <c r="A9" s="69">
        <v>4</v>
      </c>
      <c r="B9" s="31" t="s">
        <v>94</v>
      </c>
      <c r="C9" s="73" t="s">
        <v>95</v>
      </c>
      <c r="D9" s="87" t="s">
        <v>227</v>
      </c>
      <c r="E9" s="32">
        <v>578</v>
      </c>
      <c r="F9" s="33">
        <f t="shared" si="0"/>
        <v>6936</v>
      </c>
      <c r="G9" s="34">
        <f t="shared" si="1"/>
        <v>578</v>
      </c>
      <c r="H9" s="34">
        <v>400</v>
      </c>
    </row>
    <row r="10" spans="1:9" ht="24" x14ac:dyDescent="0.25">
      <c r="A10" s="69">
        <v>5</v>
      </c>
      <c r="B10" s="31" t="s">
        <v>93</v>
      </c>
      <c r="C10" s="73" t="s">
        <v>91</v>
      </c>
      <c r="D10" s="87" t="s">
        <v>227</v>
      </c>
      <c r="E10" s="32">
        <v>550</v>
      </c>
      <c r="F10" s="33">
        <f t="shared" si="0"/>
        <v>6600</v>
      </c>
      <c r="G10" s="34">
        <f t="shared" si="1"/>
        <v>550</v>
      </c>
      <c r="H10" s="34">
        <v>400</v>
      </c>
    </row>
    <row r="11" spans="1:9" ht="24" x14ac:dyDescent="0.25">
      <c r="A11" s="69">
        <v>6</v>
      </c>
      <c r="B11" s="35" t="s">
        <v>197</v>
      </c>
      <c r="C11" s="36" t="s">
        <v>95</v>
      </c>
      <c r="D11" s="87" t="s">
        <v>227</v>
      </c>
      <c r="E11" s="32">
        <v>531</v>
      </c>
      <c r="F11" s="33">
        <f t="shared" si="0"/>
        <v>6372</v>
      </c>
      <c r="G11" s="34">
        <f t="shared" si="1"/>
        <v>531</v>
      </c>
      <c r="H11" s="34">
        <v>400</v>
      </c>
    </row>
    <row r="12" spans="1:9" ht="24" x14ac:dyDescent="0.25">
      <c r="A12" s="69">
        <v>7</v>
      </c>
      <c r="B12" s="31" t="s">
        <v>96</v>
      </c>
      <c r="C12" s="73" t="s">
        <v>89</v>
      </c>
      <c r="D12" s="87" t="s">
        <v>227</v>
      </c>
      <c r="E12" s="32">
        <v>659.41</v>
      </c>
      <c r="F12" s="33">
        <f t="shared" si="0"/>
        <v>7912.92</v>
      </c>
      <c r="G12" s="34">
        <f t="shared" si="1"/>
        <v>659.41</v>
      </c>
      <c r="H12" s="34">
        <v>400</v>
      </c>
    </row>
    <row r="13" spans="1:9" ht="24" x14ac:dyDescent="0.25">
      <c r="A13" s="69">
        <v>8</v>
      </c>
      <c r="B13" s="37" t="s">
        <v>173</v>
      </c>
      <c r="C13" s="35" t="s">
        <v>174</v>
      </c>
      <c r="D13" s="87" t="s">
        <v>227</v>
      </c>
      <c r="E13" s="32">
        <v>428.4</v>
      </c>
      <c r="F13" s="33">
        <f t="shared" si="0"/>
        <v>5140.7999999999993</v>
      </c>
      <c r="G13" s="34">
        <f t="shared" si="1"/>
        <v>428.4</v>
      </c>
      <c r="H13" s="34">
        <v>400</v>
      </c>
    </row>
    <row r="14" spans="1:9" ht="24" x14ac:dyDescent="0.25">
      <c r="A14" s="69">
        <v>9</v>
      </c>
      <c r="B14" s="31" t="s">
        <v>97</v>
      </c>
      <c r="C14" s="73" t="s">
        <v>98</v>
      </c>
      <c r="D14" s="87" t="s">
        <v>227</v>
      </c>
      <c r="E14" s="32">
        <v>531</v>
      </c>
      <c r="F14" s="33">
        <f t="shared" si="0"/>
        <v>6372</v>
      </c>
      <c r="G14" s="34">
        <f t="shared" si="1"/>
        <v>531</v>
      </c>
      <c r="H14" s="34">
        <v>400</v>
      </c>
    </row>
    <row r="15" spans="1:9" ht="24" x14ac:dyDescent="0.25">
      <c r="A15" s="69">
        <v>10</v>
      </c>
      <c r="B15" s="37" t="s">
        <v>172</v>
      </c>
      <c r="C15" s="36" t="s">
        <v>91</v>
      </c>
      <c r="D15" s="87" t="s">
        <v>227</v>
      </c>
      <c r="E15" s="32">
        <v>524.62</v>
      </c>
      <c r="F15" s="33">
        <f t="shared" si="0"/>
        <v>6295.4400000000005</v>
      </c>
      <c r="G15" s="34">
        <f t="shared" si="1"/>
        <v>524.62</v>
      </c>
      <c r="H15" s="34">
        <v>400</v>
      </c>
    </row>
    <row r="16" spans="1:9" ht="24" x14ac:dyDescent="0.25">
      <c r="A16" s="69">
        <v>11</v>
      </c>
      <c r="B16" s="31" t="s">
        <v>92</v>
      </c>
      <c r="C16" s="73" t="s">
        <v>89</v>
      </c>
      <c r="D16" s="87" t="s">
        <v>227</v>
      </c>
      <c r="E16" s="32">
        <v>659.41</v>
      </c>
      <c r="F16" s="33">
        <f t="shared" si="0"/>
        <v>7912.92</v>
      </c>
      <c r="G16" s="34">
        <f t="shared" si="1"/>
        <v>659.41</v>
      </c>
      <c r="H16" s="34">
        <v>400</v>
      </c>
    </row>
    <row r="17" spans="1:8" ht="24" x14ac:dyDescent="0.25">
      <c r="A17" s="69">
        <v>12</v>
      </c>
      <c r="B17" s="31" t="s">
        <v>99</v>
      </c>
      <c r="C17" s="73" t="s">
        <v>100</v>
      </c>
      <c r="D17" s="87" t="s">
        <v>227</v>
      </c>
      <c r="E17" s="32">
        <v>531</v>
      </c>
      <c r="F17" s="33">
        <f t="shared" si="0"/>
        <v>6372</v>
      </c>
      <c r="G17" s="34">
        <f t="shared" si="1"/>
        <v>531</v>
      </c>
      <c r="H17" s="34">
        <v>400</v>
      </c>
    </row>
    <row r="18" spans="1:8" ht="24" x14ac:dyDescent="0.25">
      <c r="A18" s="69">
        <v>13</v>
      </c>
      <c r="B18" s="35" t="s">
        <v>103</v>
      </c>
      <c r="C18" s="36" t="s">
        <v>104</v>
      </c>
      <c r="D18" s="87" t="s">
        <v>227</v>
      </c>
      <c r="E18" s="32">
        <v>659.41</v>
      </c>
      <c r="F18" s="33">
        <f t="shared" si="0"/>
        <v>7912.92</v>
      </c>
      <c r="G18" s="34">
        <f t="shared" si="1"/>
        <v>659.41</v>
      </c>
      <c r="H18" s="34">
        <v>400</v>
      </c>
    </row>
    <row r="19" spans="1:8" ht="24" x14ac:dyDescent="0.25">
      <c r="A19" s="69">
        <v>14</v>
      </c>
      <c r="B19" s="35" t="s">
        <v>101</v>
      </c>
      <c r="C19" s="36" t="s">
        <v>102</v>
      </c>
      <c r="D19" s="87" t="s">
        <v>227</v>
      </c>
      <c r="E19" s="32">
        <v>531</v>
      </c>
      <c r="F19" s="33">
        <f t="shared" si="0"/>
        <v>6372</v>
      </c>
      <c r="G19" s="34">
        <f t="shared" si="1"/>
        <v>531</v>
      </c>
      <c r="H19" s="34">
        <v>400</v>
      </c>
    </row>
    <row r="20" spans="1:8" ht="24" x14ac:dyDescent="0.25">
      <c r="A20" s="69">
        <v>15</v>
      </c>
      <c r="B20" s="35" t="s">
        <v>105</v>
      </c>
      <c r="C20" s="36" t="s">
        <v>98</v>
      </c>
      <c r="D20" s="87" t="s">
        <v>227</v>
      </c>
      <c r="E20" s="32">
        <v>531</v>
      </c>
      <c r="F20" s="33">
        <f t="shared" si="0"/>
        <v>6372</v>
      </c>
      <c r="G20" s="34">
        <f t="shared" si="1"/>
        <v>531</v>
      </c>
      <c r="H20" s="34">
        <v>400</v>
      </c>
    </row>
    <row r="21" spans="1:8" ht="24" x14ac:dyDescent="0.25">
      <c r="A21" s="69">
        <v>16</v>
      </c>
      <c r="B21" s="37" t="s">
        <v>150</v>
      </c>
      <c r="C21" s="36" t="s">
        <v>98</v>
      </c>
      <c r="D21" s="87" t="s">
        <v>227</v>
      </c>
      <c r="E21" s="32">
        <v>428.4</v>
      </c>
      <c r="F21" s="33">
        <f t="shared" si="0"/>
        <v>5140.7999999999993</v>
      </c>
      <c r="G21" s="34">
        <f t="shared" si="1"/>
        <v>428.4</v>
      </c>
      <c r="H21" s="34">
        <v>400</v>
      </c>
    </row>
    <row r="22" spans="1:8" ht="24" x14ac:dyDescent="0.25">
      <c r="A22" s="69">
        <v>17</v>
      </c>
      <c r="B22" s="37" t="s">
        <v>151</v>
      </c>
      <c r="C22" s="36" t="s">
        <v>98</v>
      </c>
      <c r="D22" s="87" t="s">
        <v>227</v>
      </c>
      <c r="E22" s="32">
        <v>428.4</v>
      </c>
      <c r="F22" s="33">
        <f t="shared" si="0"/>
        <v>5140.7999999999993</v>
      </c>
      <c r="G22" s="34">
        <f t="shared" si="1"/>
        <v>428.4</v>
      </c>
      <c r="H22" s="34">
        <v>400</v>
      </c>
    </row>
    <row r="23" spans="1:8" ht="24" x14ac:dyDescent="0.25">
      <c r="A23" s="69">
        <v>18</v>
      </c>
      <c r="B23" s="35" t="s">
        <v>106</v>
      </c>
      <c r="C23" s="36" t="s">
        <v>98</v>
      </c>
      <c r="D23" s="87" t="s">
        <v>227</v>
      </c>
      <c r="E23" s="32">
        <v>531</v>
      </c>
      <c r="F23" s="33">
        <f t="shared" si="0"/>
        <v>6372</v>
      </c>
      <c r="G23" s="34">
        <f t="shared" si="1"/>
        <v>531</v>
      </c>
      <c r="H23" s="34">
        <v>400</v>
      </c>
    </row>
    <row r="24" spans="1:8" ht="24" x14ac:dyDescent="0.25">
      <c r="A24" s="69">
        <v>19</v>
      </c>
      <c r="B24" s="35" t="s">
        <v>107</v>
      </c>
      <c r="C24" s="36" t="s">
        <v>91</v>
      </c>
      <c r="D24" s="87" t="s">
        <v>227</v>
      </c>
      <c r="E24" s="32">
        <v>550</v>
      </c>
      <c r="F24" s="33">
        <f t="shared" si="0"/>
        <v>6600</v>
      </c>
      <c r="G24" s="34">
        <f t="shared" si="1"/>
        <v>550</v>
      </c>
      <c r="H24" s="34">
        <v>400</v>
      </c>
    </row>
    <row r="25" spans="1:8" ht="24" x14ac:dyDescent="0.25">
      <c r="A25" s="69">
        <v>20</v>
      </c>
      <c r="B25" s="37" t="s">
        <v>182</v>
      </c>
      <c r="C25" s="36" t="s">
        <v>183</v>
      </c>
      <c r="D25" s="87" t="s">
        <v>227</v>
      </c>
      <c r="E25" s="32">
        <v>876</v>
      </c>
      <c r="F25" s="33">
        <f t="shared" si="0"/>
        <v>10512</v>
      </c>
      <c r="G25" s="34">
        <f t="shared" si="1"/>
        <v>876</v>
      </c>
      <c r="H25" s="34">
        <v>400</v>
      </c>
    </row>
    <row r="26" spans="1:8" ht="24" x14ac:dyDescent="0.25">
      <c r="A26" s="69">
        <v>21</v>
      </c>
      <c r="B26" s="35" t="s">
        <v>113</v>
      </c>
      <c r="C26" s="36" t="s">
        <v>98</v>
      </c>
      <c r="D26" s="87" t="s">
        <v>227</v>
      </c>
      <c r="E26" s="32">
        <v>531</v>
      </c>
      <c r="F26" s="33">
        <f t="shared" si="0"/>
        <v>6372</v>
      </c>
      <c r="G26" s="34">
        <f t="shared" si="1"/>
        <v>531</v>
      </c>
      <c r="H26" s="34">
        <v>400</v>
      </c>
    </row>
    <row r="27" spans="1:8" ht="24" x14ac:dyDescent="0.25">
      <c r="A27" s="69">
        <v>22</v>
      </c>
      <c r="B27" s="37" t="s">
        <v>176</v>
      </c>
      <c r="C27" s="36" t="s">
        <v>91</v>
      </c>
      <c r="D27" s="87" t="s">
        <v>227</v>
      </c>
      <c r="E27" s="32">
        <v>524.62</v>
      </c>
      <c r="F27" s="33">
        <f t="shared" si="0"/>
        <v>6295.4400000000005</v>
      </c>
      <c r="G27" s="34">
        <f t="shared" si="1"/>
        <v>524.62</v>
      </c>
      <c r="H27" s="34">
        <v>400</v>
      </c>
    </row>
    <row r="28" spans="1:8" ht="24" x14ac:dyDescent="0.25">
      <c r="A28" s="69">
        <v>23</v>
      </c>
      <c r="B28" s="35" t="s">
        <v>108</v>
      </c>
      <c r="C28" s="36" t="s">
        <v>89</v>
      </c>
      <c r="D28" s="87" t="s">
        <v>227</v>
      </c>
      <c r="E28" s="32">
        <v>659.41</v>
      </c>
      <c r="F28" s="33">
        <f t="shared" si="0"/>
        <v>7912.92</v>
      </c>
      <c r="G28" s="34">
        <f t="shared" si="1"/>
        <v>659.41</v>
      </c>
      <c r="H28" s="34">
        <v>400</v>
      </c>
    </row>
    <row r="29" spans="1:8" ht="24" x14ac:dyDescent="0.25">
      <c r="A29" s="69">
        <v>24</v>
      </c>
      <c r="B29" s="39" t="s">
        <v>186</v>
      </c>
      <c r="C29" s="75" t="s">
        <v>98</v>
      </c>
      <c r="D29" s="87" t="s">
        <v>227</v>
      </c>
      <c r="E29" s="40">
        <v>408</v>
      </c>
      <c r="F29" s="33">
        <f t="shared" si="0"/>
        <v>4896</v>
      </c>
      <c r="G29" s="34">
        <f t="shared" si="1"/>
        <v>408</v>
      </c>
      <c r="H29" s="34">
        <v>400</v>
      </c>
    </row>
    <row r="30" spans="1:8" ht="34.5" x14ac:dyDescent="0.25">
      <c r="A30" s="69">
        <v>25</v>
      </c>
      <c r="B30" s="35" t="s">
        <v>109</v>
      </c>
      <c r="C30" s="35" t="s">
        <v>218</v>
      </c>
      <c r="D30" s="87" t="s">
        <v>227</v>
      </c>
      <c r="E30" s="32">
        <v>650</v>
      </c>
      <c r="F30" s="33">
        <f t="shared" si="0"/>
        <v>7800</v>
      </c>
      <c r="G30" s="34">
        <f t="shared" si="1"/>
        <v>650</v>
      </c>
      <c r="H30" s="34">
        <v>400</v>
      </c>
    </row>
    <row r="31" spans="1:8" ht="24" x14ac:dyDescent="0.25">
      <c r="A31" s="69">
        <v>26</v>
      </c>
      <c r="B31" s="35" t="s">
        <v>110</v>
      </c>
      <c r="C31" s="36" t="s">
        <v>111</v>
      </c>
      <c r="D31" s="87" t="s">
        <v>227</v>
      </c>
      <c r="E31" s="32">
        <v>531</v>
      </c>
      <c r="F31" s="33">
        <f t="shared" si="0"/>
        <v>6372</v>
      </c>
      <c r="G31" s="34">
        <f t="shared" si="1"/>
        <v>531</v>
      </c>
      <c r="H31" s="34">
        <v>400</v>
      </c>
    </row>
    <row r="32" spans="1:8" ht="24" x14ac:dyDescent="0.25">
      <c r="A32" s="69">
        <v>27</v>
      </c>
      <c r="B32" s="35" t="s">
        <v>112</v>
      </c>
      <c r="C32" s="36" t="s">
        <v>91</v>
      </c>
      <c r="D32" s="87" t="s">
        <v>227</v>
      </c>
      <c r="E32" s="32">
        <v>550</v>
      </c>
      <c r="F32" s="33">
        <f t="shared" si="0"/>
        <v>6600</v>
      </c>
      <c r="G32" s="34">
        <f t="shared" si="1"/>
        <v>550</v>
      </c>
      <c r="H32" s="34">
        <v>400</v>
      </c>
    </row>
    <row r="33" spans="1:8" ht="24" x14ac:dyDescent="0.25">
      <c r="A33" s="69">
        <v>28</v>
      </c>
      <c r="B33" s="37" t="s">
        <v>152</v>
      </c>
      <c r="C33" s="36" t="s">
        <v>98</v>
      </c>
      <c r="D33" s="87" t="s">
        <v>227</v>
      </c>
      <c r="E33" s="32">
        <v>428.4</v>
      </c>
      <c r="F33" s="33">
        <f t="shared" si="0"/>
        <v>5140.7999999999993</v>
      </c>
      <c r="G33" s="34">
        <f t="shared" si="1"/>
        <v>428.4</v>
      </c>
      <c r="H33" s="34">
        <v>400</v>
      </c>
    </row>
    <row r="34" spans="1:8" ht="24" x14ac:dyDescent="0.25">
      <c r="A34" s="69">
        <v>29</v>
      </c>
      <c r="B34" s="37" t="s">
        <v>175</v>
      </c>
      <c r="C34" s="36" t="s">
        <v>91</v>
      </c>
      <c r="D34" s="87" t="s">
        <v>227</v>
      </c>
      <c r="E34" s="32">
        <v>524.62</v>
      </c>
      <c r="F34" s="33">
        <f t="shared" si="0"/>
        <v>6295.4400000000005</v>
      </c>
      <c r="G34" s="34">
        <f t="shared" si="1"/>
        <v>524.62</v>
      </c>
      <c r="H34" s="34">
        <v>400</v>
      </c>
    </row>
    <row r="35" spans="1:8" ht="24" x14ac:dyDescent="0.25">
      <c r="A35" s="69">
        <v>30</v>
      </c>
      <c r="B35" s="35" t="s">
        <v>114</v>
      </c>
      <c r="C35" s="36" t="s">
        <v>100</v>
      </c>
      <c r="D35" s="87" t="s">
        <v>227</v>
      </c>
      <c r="E35" s="32">
        <v>531</v>
      </c>
      <c r="F35" s="33">
        <f t="shared" si="0"/>
        <v>6372</v>
      </c>
      <c r="G35" s="34">
        <f t="shared" si="1"/>
        <v>531</v>
      </c>
      <c r="H35" s="34">
        <v>400</v>
      </c>
    </row>
    <row r="36" spans="1:8" ht="24" x14ac:dyDescent="0.25">
      <c r="A36" s="69">
        <v>31</v>
      </c>
      <c r="B36" s="35" t="s">
        <v>115</v>
      </c>
      <c r="C36" s="36" t="s">
        <v>91</v>
      </c>
      <c r="D36" s="87" t="s">
        <v>227</v>
      </c>
      <c r="E36" s="32">
        <v>576.16</v>
      </c>
      <c r="F36" s="33">
        <f t="shared" si="0"/>
        <v>6913.92</v>
      </c>
      <c r="G36" s="34">
        <f t="shared" si="1"/>
        <v>576.16</v>
      </c>
      <c r="H36" s="34">
        <v>400</v>
      </c>
    </row>
    <row r="37" spans="1:8" ht="24" x14ac:dyDescent="0.25">
      <c r="A37" s="69">
        <v>32</v>
      </c>
      <c r="B37" s="35" t="s">
        <v>130</v>
      </c>
      <c r="C37" s="36" t="s">
        <v>91</v>
      </c>
      <c r="D37" s="87" t="s">
        <v>227</v>
      </c>
      <c r="E37" s="32">
        <v>550</v>
      </c>
      <c r="F37" s="33">
        <f t="shared" si="0"/>
        <v>6600</v>
      </c>
      <c r="G37" s="34">
        <f t="shared" si="1"/>
        <v>550</v>
      </c>
      <c r="H37" s="34">
        <v>400</v>
      </c>
    </row>
    <row r="38" spans="1:8" ht="24" x14ac:dyDescent="0.25">
      <c r="A38" s="69">
        <v>33</v>
      </c>
      <c r="B38" s="37" t="s">
        <v>169</v>
      </c>
      <c r="C38" s="36" t="s">
        <v>111</v>
      </c>
      <c r="D38" s="87" t="s">
        <v>227</v>
      </c>
      <c r="E38" s="32">
        <v>428.4</v>
      </c>
      <c r="F38" s="33">
        <f t="shared" si="0"/>
        <v>5140.7999999999993</v>
      </c>
      <c r="G38" s="34">
        <f t="shared" si="1"/>
        <v>428.4</v>
      </c>
      <c r="H38" s="34">
        <v>400</v>
      </c>
    </row>
    <row r="39" spans="1:8" ht="24" x14ac:dyDescent="0.25">
      <c r="A39" s="69">
        <v>34</v>
      </c>
      <c r="B39" s="35" t="s">
        <v>116</v>
      </c>
      <c r="C39" s="36" t="s">
        <v>91</v>
      </c>
      <c r="D39" s="87" t="s">
        <v>227</v>
      </c>
      <c r="E39" s="32">
        <v>550</v>
      </c>
      <c r="F39" s="33">
        <f t="shared" si="0"/>
        <v>6600</v>
      </c>
      <c r="G39" s="34">
        <f t="shared" si="1"/>
        <v>550</v>
      </c>
      <c r="H39" s="34">
        <v>400</v>
      </c>
    </row>
    <row r="40" spans="1:8" s="11" customFormat="1" ht="24" x14ac:dyDescent="0.25">
      <c r="A40" s="69">
        <v>35</v>
      </c>
      <c r="B40" s="35" t="s">
        <v>117</v>
      </c>
      <c r="C40" s="36" t="s">
        <v>100</v>
      </c>
      <c r="D40" s="87" t="s">
        <v>227</v>
      </c>
      <c r="E40" s="32">
        <v>531</v>
      </c>
      <c r="F40" s="33">
        <f t="shared" si="0"/>
        <v>6372</v>
      </c>
      <c r="G40" s="34">
        <f t="shared" si="1"/>
        <v>531</v>
      </c>
      <c r="H40" s="34">
        <v>400</v>
      </c>
    </row>
    <row r="41" spans="1:8" ht="24" x14ac:dyDescent="0.25">
      <c r="A41" s="69">
        <v>36</v>
      </c>
      <c r="B41" s="35" t="s">
        <v>118</v>
      </c>
      <c r="C41" s="36" t="s">
        <v>100</v>
      </c>
      <c r="D41" s="87" t="s">
        <v>227</v>
      </c>
      <c r="E41" s="32">
        <v>531</v>
      </c>
      <c r="F41" s="33">
        <f t="shared" si="0"/>
        <v>6372</v>
      </c>
      <c r="G41" s="34">
        <f t="shared" si="1"/>
        <v>531</v>
      </c>
      <c r="H41" s="34">
        <v>400</v>
      </c>
    </row>
    <row r="42" spans="1:8" ht="24" x14ac:dyDescent="0.25">
      <c r="A42" s="69">
        <v>37</v>
      </c>
      <c r="B42" s="39" t="s">
        <v>187</v>
      </c>
      <c r="C42" s="75" t="s">
        <v>188</v>
      </c>
      <c r="D42" s="87" t="s">
        <v>227</v>
      </c>
      <c r="E42" s="40">
        <v>408</v>
      </c>
      <c r="F42" s="33">
        <f t="shared" si="0"/>
        <v>4896</v>
      </c>
      <c r="G42" s="34">
        <f t="shared" si="1"/>
        <v>408</v>
      </c>
      <c r="H42" s="34">
        <v>400</v>
      </c>
    </row>
    <row r="43" spans="1:8" ht="24" x14ac:dyDescent="0.25">
      <c r="A43" s="69">
        <v>38</v>
      </c>
      <c r="B43" s="37" t="s">
        <v>178</v>
      </c>
      <c r="C43" s="36" t="s">
        <v>98</v>
      </c>
      <c r="D43" s="87" t="s">
        <v>227</v>
      </c>
      <c r="E43" s="32">
        <v>428.4</v>
      </c>
      <c r="F43" s="33">
        <f t="shared" si="0"/>
        <v>5140.7999999999993</v>
      </c>
      <c r="G43" s="34">
        <f t="shared" si="1"/>
        <v>428.4</v>
      </c>
      <c r="H43" s="34">
        <v>400</v>
      </c>
    </row>
    <row r="44" spans="1:8" ht="24" x14ac:dyDescent="0.25">
      <c r="A44" s="69">
        <v>39</v>
      </c>
      <c r="B44" s="39" t="s">
        <v>189</v>
      </c>
      <c r="C44" s="75" t="s">
        <v>98</v>
      </c>
      <c r="D44" s="87" t="s">
        <v>227</v>
      </c>
      <c r="E44" s="40">
        <v>408</v>
      </c>
      <c r="F44" s="33">
        <f t="shared" si="0"/>
        <v>4896</v>
      </c>
      <c r="G44" s="34">
        <f t="shared" si="1"/>
        <v>408</v>
      </c>
      <c r="H44" s="34">
        <v>400</v>
      </c>
    </row>
    <row r="45" spans="1:8" ht="24" x14ac:dyDescent="0.25">
      <c r="A45" s="69">
        <v>40</v>
      </c>
      <c r="B45" s="37" t="s">
        <v>177</v>
      </c>
      <c r="C45" s="36" t="s">
        <v>98</v>
      </c>
      <c r="D45" s="87" t="s">
        <v>227</v>
      </c>
      <c r="E45" s="32">
        <v>531</v>
      </c>
      <c r="F45" s="33">
        <f t="shared" si="0"/>
        <v>6372</v>
      </c>
      <c r="G45" s="34">
        <f t="shared" si="1"/>
        <v>531</v>
      </c>
      <c r="H45" s="34">
        <v>400</v>
      </c>
    </row>
    <row r="46" spans="1:8" ht="24" x14ac:dyDescent="0.25">
      <c r="A46" s="69">
        <v>41</v>
      </c>
      <c r="B46" s="37" t="s">
        <v>153</v>
      </c>
      <c r="C46" s="36" t="s">
        <v>98</v>
      </c>
      <c r="D46" s="87" t="s">
        <v>227</v>
      </c>
      <c r="E46" s="32">
        <v>428.4</v>
      </c>
      <c r="F46" s="33">
        <f t="shared" si="0"/>
        <v>5140.7999999999993</v>
      </c>
      <c r="G46" s="34">
        <f t="shared" si="1"/>
        <v>428.4</v>
      </c>
      <c r="H46" s="34">
        <v>400</v>
      </c>
    </row>
    <row r="47" spans="1:8" ht="24" x14ac:dyDescent="0.25">
      <c r="A47" s="69">
        <v>42</v>
      </c>
      <c r="B47" s="35" t="s">
        <v>119</v>
      </c>
      <c r="C47" s="36" t="s">
        <v>91</v>
      </c>
      <c r="D47" s="87" t="s">
        <v>227</v>
      </c>
      <c r="E47" s="32">
        <v>550</v>
      </c>
      <c r="F47" s="33">
        <f t="shared" si="0"/>
        <v>6600</v>
      </c>
      <c r="G47" s="34">
        <f t="shared" si="1"/>
        <v>550</v>
      </c>
      <c r="H47" s="34">
        <v>400</v>
      </c>
    </row>
    <row r="48" spans="1:8" ht="24" x14ac:dyDescent="0.25">
      <c r="A48" s="69">
        <v>43</v>
      </c>
      <c r="B48" s="35" t="s">
        <v>120</v>
      </c>
      <c r="C48" s="36" t="s">
        <v>91</v>
      </c>
      <c r="D48" s="87" t="s">
        <v>227</v>
      </c>
      <c r="E48" s="32">
        <v>570</v>
      </c>
      <c r="F48" s="33">
        <f t="shared" si="0"/>
        <v>6840</v>
      </c>
      <c r="G48" s="34">
        <f t="shared" si="1"/>
        <v>570</v>
      </c>
      <c r="H48" s="34">
        <v>400</v>
      </c>
    </row>
    <row r="49" spans="1:8" ht="24" x14ac:dyDescent="0.25">
      <c r="A49" s="69">
        <v>44</v>
      </c>
      <c r="B49" s="37" t="s">
        <v>168</v>
      </c>
      <c r="C49" s="36" t="s">
        <v>124</v>
      </c>
      <c r="D49" s="87" t="s">
        <v>227</v>
      </c>
      <c r="E49" s="32">
        <v>428.4</v>
      </c>
      <c r="F49" s="33">
        <f t="shared" si="0"/>
        <v>5140.7999999999993</v>
      </c>
      <c r="G49" s="34">
        <f t="shared" si="1"/>
        <v>428.4</v>
      </c>
      <c r="H49" s="34">
        <v>400</v>
      </c>
    </row>
    <row r="50" spans="1:8" ht="24" x14ac:dyDescent="0.25">
      <c r="A50" s="69">
        <v>45</v>
      </c>
      <c r="B50" s="35" t="s">
        <v>123</v>
      </c>
      <c r="C50" s="36" t="s">
        <v>124</v>
      </c>
      <c r="D50" s="87" t="s">
        <v>227</v>
      </c>
      <c r="E50" s="32">
        <v>531</v>
      </c>
      <c r="F50" s="33">
        <f t="shared" si="0"/>
        <v>6372</v>
      </c>
      <c r="G50" s="34">
        <f t="shared" si="1"/>
        <v>531</v>
      </c>
      <c r="H50" s="34">
        <v>400</v>
      </c>
    </row>
    <row r="51" spans="1:8" ht="24" x14ac:dyDescent="0.25">
      <c r="A51" s="69">
        <v>46</v>
      </c>
      <c r="B51" s="35" t="s">
        <v>121</v>
      </c>
      <c r="C51" s="36" t="s">
        <v>100</v>
      </c>
      <c r="D51" s="87" t="s">
        <v>227</v>
      </c>
      <c r="E51" s="32">
        <v>531</v>
      </c>
      <c r="F51" s="33">
        <f t="shared" si="0"/>
        <v>6372</v>
      </c>
      <c r="G51" s="34">
        <f t="shared" si="1"/>
        <v>531</v>
      </c>
      <c r="H51" s="34">
        <v>400</v>
      </c>
    </row>
    <row r="52" spans="1:8" ht="24" x14ac:dyDescent="0.25">
      <c r="A52" s="69">
        <v>47</v>
      </c>
      <c r="B52" s="19" t="s">
        <v>193</v>
      </c>
      <c r="C52" s="6" t="s">
        <v>188</v>
      </c>
      <c r="D52" s="87" t="s">
        <v>227</v>
      </c>
      <c r="E52" s="32">
        <v>428.4</v>
      </c>
      <c r="F52" s="33">
        <f t="shared" si="0"/>
        <v>5140.7999999999993</v>
      </c>
      <c r="G52" s="34">
        <f t="shared" si="1"/>
        <v>428.4</v>
      </c>
      <c r="H52" s="34">
        <v>400</v>
      </c>
    </row>
    <row r="53" spans="1:8" ht="24" x14ac:dyDescent="0.25">
      <c r="A53" s="69">
        <v>48</v>
      </c>
      <c r="B53" s="37" t="s">
        <v>167</v>
      </c>
      <c r="C53" s="36" t="s">
        <v>111</v>
      </c>
      <c r="D53" s="87" t="s">
        <v>227</v>
      </c>
      <c r="E53" s="32">
        <v>527.19000000000005</v>
      </c>
      <c r="F53" s="33">
        <f t="shared" si="0"/>
        <v>6326.2800000000007</v>
      </c>
      <c r="G53" s="34">
        <f t="shared" si="1"/>
        <v>527.19000000000005</v>
      </c>
      <c r="H53" s="34">
        <v>400</v>
      </c>
    </row>
    <row r="54" spans="1:8" ht="24" x14ac:dyDescent="0.25">
      <c r="A54" s="69">
        <v>49</v>
      </c>
      <c r="B54" s="35" t="s">
        <v>125</v>
      </c>
      <c r="C54" s="36" t="s">
        <v>89</v>
      </c>
      <c r="D54" s="87" t="s">
        <v>227</v>
      </c>
      <c r="E54" s="32">
        <v>659.41</v>
      </c>
      <c r="F54" s="33">
        <f t="shared" si="0"/>
        <v>7912.92</v>
      </c>
      <c r="G54" s="34">
        <f t="shared" si="1"/>
        <v>659.41</v>
      </c>
      <c r="H54" s="34">
        <v>400</v>
      </c>
    </row>
    <row r="55" spans="1:8" ht="24" x14ac:dyDescent="0.25">
      <c r="A55" s="69">
        <v>50</v>
      </c>
      <c r="B55" s="35" t="s">
        <v>122</v>
      </c>
      <c r="C55" s="36" t="s">
        <v>98</v>
      </c>
      <c r="D55" s="87" t="s">
        <v>227</v>
      </c>
      <c r="E55" s="32">
        <v>531</v>
      </c>
      <c r="F55" s="33">
        <f t="shared" si="0"/>
        <v>6372</v>
      </c>
      <c r="G55" s="34">
        <f t="shared" si="1"/>
        <v>531</v>
      </c>
      <c r="H55" s="34">
        <v>400</v>
      </c>
    </row>
    <row r="56" spans="1:8" ht="24" x14ac:dyDescent="0.25">
      <c r="A56" s="69">
        <v>51</v>
      </c>
      <c r="B56" s="37" t="s">
        <v>126</v>
      </c>
      <c r="C56" s="36" t="s">
        <v>98</v>
      </c>
      <c r="D56" s="87" t="s">
        <v>227</v>
      </c>
      <c r="E56" s="32">
        <v>531</v>
      </c>
      <c r="F56" s="33">
        <f t="shared" si="0"/>
        <v>6372</v>
      </c>
      <c r="G56" s="34">
        <f t="shared" si="1"/>
        <v>531</v>
      </c>
      <c r="H56" s="34">
        <v>400</v>
      </c>
    </row>
    <row r="57" spans="1:8" ht="24" x14ac:dyDescent="0.25">
      <c r="A57" s="69">
        <v>52</v>
      </c>
      <c r="B57" s="35" t="s">
        <v>127</v>
      </c>
      <c r="C57" s="36" t="s">
        <v>98</v>
      </c>
      <c r="D57" s="87" t="s">
        <v>227</v>
      </c>
      <c r="E57" s="32">
        <v>531</v>
      </c>
      <c r="F57" s="33">
        <f t="shared" si="0"/>
        <v>6372</v>
      </c>
      <c r="G57" s="34">
        <f t="shared" si="1"/>
        <v>531</v>
      </c>
      <c r="H57" s="34">
        <v>400</v>
      </c>
    </row>
    <row r="58" spans="1:8" ht="24" x14ac:dyDescent="0.25">
      <c r="A58" s="69">
        <v>53</v>
      </c>
      <c r="B58" s="35" t="s">
        <v>128</v>
      </c>
      <c r="C58" s="38" t="s">
        <v>91</v>
      </c>
      <c r="D58" s="87" t="s">
        <v>227</v>
      </c>
      <c r="E58" s="32">
        <v>614</v>
      </c>
      <c r="F58" s="33">
        <f t="shared" si="0"/>
        <v>7368</v>
      </c>
      <c r="G58" s="34">
        <f t="shared" si="1"/>
        <v>614</v>
      </c>
      <c r="H58" s="34">
        <v>400</v>
      </c>
    </row>
    <row r="59" spans="1:8" ht="24" x14ac:dyDescent="0.25">
      <c r="A59" s="69">
        <v>54</v>
      </c>
      <c r="B59" s="37" t="s">
        <v>129</v>
      </c>
      <c r="C59" s="36" t="s">
        <v>98</v>
      </c>
      <c r="D59" s="87" t="s">
        <v>227</v>
      </c>
      <c r="E59" s="32">
        <v>531</v>
      </c>
      <c r="F59" s="33">
        <f t="shared" si="0"/>
        <v>6372</v>
      </c>
      <c r="G59" s="34">
        <f t="shared" si="1"/>
        <v>531</v>
      </c>
      <c r="H59" s="34">
        <v>400</v>
      </c>
    </row>
    <row r="60" spans="1:8" ht="24" x14ac:dyDescent="0.25">
      <c r="A60" s="69">
        <v>55</v>
      </c>
      <c r="B60" s="37" t="s">
        <v>181</v>
      </c>
      <c r="C60" s="36" t="s">
        <v>98</v>
      </c>
      <c r="D60" s="87" t="s">
        <v>227</v>
      </c>
      <c r="E60" s="32">
        <v>531</v>
      </c>
      <c r="F60" s="33">
        <f t="shared" si="0"/>
        <v>6372</v>
      </c>
      <c r="G60" s="34">
        <f t="shared" si="1"/>
        <v>531</v>
      </c>
      <c r="H60" s="34">
        <v>400</v>
      </c>
    </row>
    <row r="61" spans="1:8" ht="24" x14ac:dyDescent="0.25">
      <c r="A61" s="69">
        <v>56</v>
      </c>
      <c r="B61" s="35" t="s">
        <v>131</v>
      </c>
      <c r="C61" s="36" t="s">
        <v>98</v>
      </c>
      <c r="D61" s="87" t="s">
        <v>227</v>
      </c>
      <c r="E61" s="32">
        <v>531</v>
      </c>
      <c r="F61" s="33">
        <f t="shared" si="0"/>
        <v>6372</v>
      </c>
      <c r="G61" s="34">
        <f t="shared" si="1"/>
        <v>531</v>
      </c>
      <c r="H61" s="34">
        <v>400</v>
      </c>
    </row>
    <row r="62" spans="1:8" ht="24" x14ac:dyDescent="0.25">
      <c r="A62" s="69">
        <v>57</v>
      </c>
      <c r="B62" s="35" t="s">
        <v>196</v>
      </c>
      <c r="C62" s="36" t="s">
        <v>100</v>
      </c>
      <c r="D62" s="87" t="s">
        <v>227</v>
      </c>
      <c r="E62" s="32">
        <v>531</v>
      </c>
      <c r="F62" s="33">
        <f t="shared" si="0"/>
        <v>6372</v>
      </c>
      <c r="G62" s="34">
        <f t="shared" si="1"/>
        <v>531</v>
      </c>
      <c r="H62" s="34">
        <v>400</v>
      </c>
    </row>
    <row r="63" spans="1:8" ht="24" x14ac:dyDescent="0.25">
      <c r="A63" s="69">
        <v>58</v>
      </c>
      <c r="B63" s="35" t="s">
        <v>132</v>
      </c>
      <c r="C63" s="36" t="s">
        <v>91</v>
      </c>
      <c r="D63" s="87" t="s">
        <v>227</v>
      </c>
      <c r="E63" s="32">
        <v>550</v>
      </c>
      <c r="F63" s="33">
        <f t="shared" si="0"/>
        <v>6600</v>
      </c>
      <c r="G63" s="34">
        <f t="shared" si="1"/>
        <v>550</v>
      </c>
      <c r="H63" s="34">
        <v>400</v>
      </c>
    </row>
    <row r="64" spans="1:8" ht="24" x14ac:dyDescent="0.25">
      <c r="A64" s="69">
        <v>59</v>
      </c>
      <c r="B64" s="35" t="s">
        <v>133</v>
      </c>
      <c r="C64" s="36" t="s">
        <v>91</v>
      </c>
      <c r="D64" s="87" t="s">
        <v>227</v>
      </c>
      <c r="E64" s="32">
        <v>550</v>
      </c>
      <c r="F64" s="33">
        <f t="shared" si="0"/>
        <v>6600</v>
      </c>
      <c r="G64" s="34">
        <f t="shared" si="1"/>
        <v>550</v>
      </c>
      <c r="H64" s="34">
        <v>400</v>
      </c>
    </row>
    <row r="65" spans="1:8" ht="24" x14ac:dyDescent="0.25">
      <c r="A65" s="69">
        <v>60</v>
      </c>
      <c r="B65" s="37" t="s">
        <v>179</v>
      </c>
      <c r="C65" s="36" t="s">
        <v>180</v>
      </c>
      <c r="D65" s="87" t="s">
        <v>227</v>
      </c>
      <c r="E65" s="32">
        <v>428.4</v>
      </c>
      <c r="F65" s="33">
        <f t="shared" si="0"/>
        <v>5140.7999999999993</v>
      </c>
      <c r="G65" s="34">
        <f t="shared" si="1"/>
        <v>428.4</v>
      </c>
      <c r="H65" s="34">
        <v>400</v>
      </c>
    </row>
    <row r="66" spans="1:8" ht="24" x14ac:dyDescent="0.25">
      <c r="A66" s="69">
        <v>61</v>
      </c>
      <c r="B66" s="35" t="s">
        <v>134</v>
      </c>
      <c r="C66" s="36" t="s">
        <v>91</v>
      </c>
      <c r="D66" s="87" t="s">
        <v>227</v>
      </c>
      <c r="E66" s="32">
        <v>570</v>
      </c>
      <c r="F66" s="33">
        <f t="shared" si="0"/>
        <v>6840</v>
      </c>
      <c r="G66" s="34">
        <f t="shared" si="1"/>
        <v>570</v>
      </c>
      <c r="H66" s="34">
        <v>400</v>
      </c>
    </row>
    <row r="67" spans="1:8" ht="24" x14ac:dyDescent="0.25">
      <c r="A67" s="69">
        <v>62</v>
      </c>
      <c r="B67" s="37" t="s">
        <v>154</v>
      </c>
      <c r="C67" s="36" t="s">
        <v>98</v>
      </c>
      <c r="D67" s="87" t="s">
        <v>227</v>
      </c>
      <c r="E67" s="32">
        <v>428.4</v>
      </c>
      <c r="F67" s="33">
        <f t="shared" si="0"/>
        <v>5140.7999999999993</v>
      </c>
      <c r="G67" s="34">
        <f t="shared" si="1"/>
        <v>428.4</v>
      </c>
      <c r="H67" s="34">
        <v>400</v>
      </c>
    </row>
    <row r="68" spans="1:8" ht="24" x14ac:dyDescent="0.25">
      <c r="A68" s="69">
        <v>63</v>
      </c>
      <c r="B68" s="35" t="s">
        <v>136</v>
      </c>
      <c r="C68" s="36" t="s">
        <v>98</v>
      </c>
      <c r="D68" s="87" t="s">
        <v>227</v>
      </c>
      <c r="E68" s="32">
        <v>531</v>
      </c>
      <c r="F68" s="33">
        <f t="shared" si="0"/>
        <v>6372</v>
      </c>
      <c r="G68" s="34">
        <f t="shared" si="1"/>
        <v>531</v>
      </c>
      <c r="H68" s="34">
        <v>400</v>
      </c>
    </row>
    <row r="69" spans="1:8" ht="24" x14ac:dyDescent="0.25">
      <c r="A69" s="69">
        <v>64</v>
      </c>
      <c r="B69" s="35" t="s">
        <v>135</v>
      </c>
      <c r="C69" s="36" t="s">
        <v>98</v>
      </c>
      <c r="D69" s="87" t="s">
        <v>227</v>
      </c>
      <c r="E69" s="32">
        <v>531</v>
      </c>
      <c r="F69" s="33">
        <f t="shared" si="0"/>
        <v>6372</v>
      </c>
      <c r="G69" s="34">
        <f t="shared" si="1"/>
        <v>531</v>
      </c>
      <c r="H69" s="34">
        <v>400</v>
      </c>
    </row>
    <row r="70" spans="1:8" ht="24" x14ac:dyDescent="0.25">
      <c r="A70" s="69">
        <v>65</v>
      </c>
      <c r="B70" s="37" t="s">
        <v>162</v>
      </c>
      <c r="C70" s="36" t="s">
        <v>163</v>
      </c>
      <c r="D70" s="87" t="s">
        <v>227</v>
      </c>
      <c r="E70" s="32">
        <v>428.4</v>
      </c>
      <c r="F70" s="33">
        <f t="shared" si="0"/>
        <v>5140.7999999999993</v>
      </c>
      <c r="G70" s="34">
        <f t="shared" si="1"/>
        <v>428.4</v>
      </c>
      <c r="H70" s="34">
        <v>400</v>
      </c>
    </row>
    <row r="71" spans="1:8" ht="24" x14ac:dyDescent="0.25">
      <c r="A71" s="69">
        <v>66</v>
      </c>
      <c r="B71" s="39" t="s">
        <v>191</v>
      </c>
      <c r="C71" s="75" t="s">
        <v>192</v>
      </c>
      <c r="D71" s="87" t="s">
        <v>227</v>
      </c>
      <c r="E71" s="40">
        <v>1030</v>
      </c>
      <c r="F71" s="33">
        <f t="shared" ref="F71:F99" si="2">+E71*12</f>
        <v>12360</v>
      </c>
      <c r="G71" s="34">
        <f t="shared" ref="G71:G99" si="3">+E71</f>
        <v>1030</v>
      </c>
      <c r="H71" s="34">
        <v>400</v>
      </c>
    </row>
    <row r="72" spans="1:8" ht="24" x14ac:dyDescent="0.25">
      <c r="A72" s="69">
        <v>67</v>
      </c>
      <c r="B72" s="37" t="s">
        <v>155</v>
      </c>
      <c r="C72" s="36" t="s">
        <v>98</v>
      </c>
      <c r="D72" s="87" t="s">
        <v>227</v>
      </c>
      <c r="E72" s="32">
        <v>428.4</v>
      </c>
      <c r="F72" s="33">
        <f t="shared" si="2"/>
        <v>5140.7999999999993</v>
      </c>
      <c r="G72" s="34">
        <f t="shared" si="3"/>
        <v>428.4</v>
      </c>
      <c r="H72" s="34">
        <v>400</v>
      </c>
    </row>
    <row r="73" spans="1:8" ht="24" x14ac:dyDescent="0.25">
      <c r="A73" s="69">
        <v>68</v>
      </c>
      <c r="B73" s="35" t="s">
        <v>137</v>
      </c>
      <c r="C73" s="36" t="s">
        <v>98</v>
      </c>
      <c r="D73" s="87" t="s">
        <v>227</v>
      </c>
      <c r="E73" s="32">
        <v>531</v>
      </c>
      <c r="F73" s="33">
        <f t="shared" si="2"/>
        <v>6372</v>
      </c>
      <c r="G73" s="34">
        <f t="shared" si="3"/>
        <v>531</v>
      </c>
      <c r="H73" s="34">
        <v>400</v>
      </c>
    </row>
    <row r="74" spans="1:8" ht="24" x14ac:dyDescent="0.25">
      <c r="A74" s="69">
        <v>69</v>
      </c>
      <c r="B74" s="37" t="s">
        <v>164</v>
      </c>
      <c r="C74" s="36" t="s">
        <v>98</v>
      </c>
      <c r="D74" s="87" t="s">
        <v>227</v>
      </c>
      <c r="E74" s="32">
        <v>428.4</v>
      </c>
      <c r="F74" s="33">
        <f t="shared" si="2"/>
        <v>5140.7999999999993</v>
      </c>
      <c r="G74" s="34">
        <f t="shared" si="3"/>
        <v>428.4</v>
      </c>
      <c r="H74" s="34">
        <v>400</v>
      </c>
    </row>
    <row r="75" spans="1:8" ht="24" x14ac:dyDescent="0.25">
      <c r="A75" s="69">
        <v>70</v>
      </c>
      <c r="B75" s="35" t="s">
        <v>138</v>
      </c>
      <c r="C75" s="36" t="s">
        <v>91</v>
      </c>
      <c r="D75" s="87" t="s">
        <v>227</v>
      </c>
      <c r="E75" s="32">
        <v>550</v>
      </c>
      <c r="F75" s="33">
        <f t="shared" si="2"/>
        <v>6600</v>
      </c>
      <c r="G75" s="34">
        <f t="shared" si="3"/>
        <v>550</v>
      </c>
      <c r="H75" s="34">
        <v>400</v>
      </c>
    </row>
    <row r="76" spans="1:8" ht="24" x14ac:dyDescent="0.25">
      <c r="A76" s="69">
        <v>71</v>
      </c>
      <c r="B76" s="37" t="s">
        <v>156</v>
      </c>
      <c r="C76" s="36" t="s">
        <v>98</v>
      </c>
      <c r="D76" s="87" t="s">
        <v>227</v>
      </c>
      <c r="E76" s="32">
        <v>428.4</v>
      </c>
      <c r="F76" s="33">
        <f t="shared" si="2"/>
        <v>5140.7999999999993</v>
      </c>
      <c r="G76" s="34">
        <f t="shared" si="3"/>
        <v>428.4</v>
      </c>
      <c r="H76" s="34">
        <v>400</v>
      </c>
    </row>
    <row r="77" spans="1:8" ht="24" x14ac:dyDescent="0.25">
      <c r="A77" s="69">
        <v>72</v>
      </c>
      <c r="B77" s="35" t="s">
        <v>139</v>
      </c>
      <c r="C77" s="36" t="s">
        <v>91</v>
      </c>
      <c r="D77" s="87" t="s">
        <v>227</v>
      </c>
      <c r="E77" s="32">
        <v>550</v>
      </c>
      <c r="F77" s="33">
        <f t="shared" si="2"/>
        <v>6600</v>
      </c>
      <c r="G77" s="34">
        <f t="shared" si="3"/>
        <v>550</v>
      </c>
      <c r="H77" s="34">
        <v>400</v>
      </c>
    </row>
    <row r="78" spans="1:8" ht="24" x14ac:dyDescent="0.25">
      <c r="A78" s="69">
        <v>73</v>
      </c>
      <c r="B78" s="37" t="s">
        <v>157</v>
      </c>
      <c r="C78" s="36" t="s">
        <v>98</v>
      </c>
      <c r="D78" s="87" t="s">
        <v>227</v>
      </c>
      <c r="E78" s="32">
        <v>428.4</v>
      </c>
      <c r="F78" s="33">
        <f t="shared" si="2"/>
        <v>5140.7999999999993</v>
      </c>
      <c r="G78" s="34">
        <f t="shared" si="3"/>
        <v>428.4</v>
      </c>
      <c r="H78" s="34">
        <v>400</v>
      </c>
    </row>
    <row r="79" spans="1:8" ht="24" x14ac:dyDescent="0.25">
      <c r="A79" s="69">
        <v>74</v>
      </c>
      <c r="B79" s="35" t="s">
        <v>140</v>
      </c>
      <c r="C79" s="36" t="s">
        <v>89</v>
      </c>
      <c r="D79" s="87" t="s">
        <v>227</v>
      </c>
      <c r="E79" s="32">
        <v>659.41</v>
      </c>
      <c r="F79" s="33">
        <f t="shared" si="2"/>
        <v>7912.92</v>
      </c>
      <c r="G79" s="34">
        <f t="shared" si="3"/>
        <v>659.41</v>
      </c>
      <c r="H79" s="34">
        <v>400</v>
      </c>
    </row>
    <row r="80" spans="1:8" ht="33.75" x14ac:dyDescent="0.25">
      <c r="A80" s="69">
        <v>75</v>
      </c>
      <c r="B80" s="37" t="s">
        <v>184</v>
      </c>
      <c r="C80" s="75" t="s">
        <v>185</v>
      </c>
      <c r="D80" s="87" t="s">
        <v>227</v>
      </c>
      <c r="E80" s="81">
        <v>876</v>
      </c>
      <c r="F80" s="33">
        <f t="shared" si="2"/>
        <v>10512</v>
      </c>
      <c r="G80" s="34">
        <f t="shared" si="3"/>
        <v>876</v>
      </c>
      <c r="H80" s="34">
        <v>400</v>
      </c>
    </row>
    <row r="81" spans="1:8" ht="24" x14ac:dyDescent="0.25">
      <c r="A81" s="69">
        <v>76</v>
      </c>
      <c r="B81" s="35" t="s">
        <v>200</v>
      </c>
      <c r="C81" s="36" t="s">
        <v>91</v>
      </c>
      <c r="D81" s="87" t="s">
        <v>227</v>
      </c>
      <c r="E81" s="32">
        <v>550</v>
      </c>
      <c r="F81" s="33">
        <f t="shared" si="2"/>
        <v>6600</v>
      </c>
      <c r="G81" s="34">
        <f t="shared" si="3"/>
        <v>550</v>
      </c>
      <c r="H81" s="34">
        <v>400</v>
      </c>
    </row>
    <row r="82" spans="1:8" ht="24" x14ac:dyDescent="0.25">
      <c r="A82" s="69">
        <v>77</v>
      </c>
      <c r="B82" s="37" t="s">
        <v>158</v>
      </c>
      <c r="C82" s="36" t="s">
        <v>98</v>
      </c>
      <c r="D82" s="87" t="s">
        <v>227</v>
      </c>
      <c r="E82" s="32">
        <v>428.4</v>
      </c>
      <c r="F82" s="33">
        <f t="shared" si="2"/>
        <v>5140.7999999999993</v>
      </c>
      <c r="G82" s="34">
        <f t="shared" si="3"/>
        <v>428.4</v>
      </c>
      <c r="H82" s="34">
        <v>400</v>
      </c>
    </row>
    <row r="83" spans="1:8" ht="24" x14ac:dyDescent="0.25">
      <c r="A83" s="69">
        <v>78</v>
      </c>
      <c r="B83" s="35" t="s">
        <v>141</v>
      </c>
      <c r="C83" s="36" t="s">
        <v>98</v>
      </c>
      <c r="D83" s="87" t="s">
        <v>227</v>
      </c>
      <c r="E83" s="32">
        <v>531</v>
      </c>
      <c r="F83" s="33">
        <f t="shared" si="2"/>
        <v>6372</v>
      </c>
      <c r="G83" s="34">
        <f t="shared" si="3"/>
        <v>531</v>
      </c>
      <c r="H83" s="34">
        <v>400</v>
      </c>
    </row>
    <row r="84" spans="1:8" ht="24" x14ac:dyDescent="0.25">
      <c r="A84" s="69">
        <v>79</v>
      </c>
      <c r="B84" s="37" t="s">
        <v>171</v>
      </c>
      <c r="C84" s="36" t="s">
        <v>98</v>
      </c>
      <c r="D84" s="87" t="s">
        <v>227</v>
      </c>
      <c r="E84" s="32">
        <v>428.4</v>
      </c>
      <c r="F84" s="33">
        <f t="shared" si="2"/>
        <v>5140.7999999999993</v>
      </c>
      <c r="G84" s="34">
        <f t="shared" si="3"/>
        <v>428.4</v>
      </c>
      <c r="H84" s="34">
        <v>400</v>
      </c>
    </row>
    <row r="85" spans="1:8" ht="24" x14ac:dyDescent="0.25">
      <c r="A85" s="69">
        <v>80</v>
      </c>
      <c r="B85" s="35" t="s">
        <v>144</v>
      </c>
      <c r="C85" s="74" t="s">
        <v>145</v>
      </c>
      <c r="D85" s="87" t="s">
        <v>227</v>
      </c>
      <c r="E85" s="32">
        <v>900</v>
      </c>
      <c r="F85" s="33">
        <f t="shared" si="2"/>
        <v>10800</v>
      </c>
      <c r="G85" s="34">
        <f t="shared" si="3"/>
        <v>900</v>
      </c>
      <c r="H85" s="34">
        <v>400</v>
      </c>
    </row>
    <row r="86" spans="1:8" ht="34.5" x14ac:dyDescent="0.25">
      <c r="A86" s="69">
        <v>81</v>
      </c>
      <c r="B86" s="35" t="s">
        <v>198</v>
      </c>
      <c r="C86" s="35" t="s">
        <v>199</v>
      </c>
      <c r="D86" s="87" t="s">
        <v>227</v>
      </c>
      <c r="E86" s="32">
        <v>817</v>
      </c>
      <c r="F86" s="33">
        <f t="shared" si="2"/>
        <v>9804</v>
      </c>
      <c r="G86" s="34">
        <f t="shared" si="3"/>
        <v>817</v>
      </c>
      <c r="H86" s="34">
        <v>400</v>
      </c>
    </row>
    <row r="87" spans="1:8" ht="24" x14ac:dyDescent="0.25">
      <c r="A87" s="69">
        <v>82</v>
      </c>
      <c r="B87" s="37" t="s">
        <v>159</v>
      </c>
      <c r="C87" s="36" t="s">
        <v>98</v>
      </c>
      <c r="D87" s="87" t="s">
        <v>227</v>
      </c>
      <c r="E87" s="32">
        <v>428.4</v>
      </c>
      <c r="F87" s="33">
        <f t="shared" si="2"/>
        <v>5140.7999999999993</v>
      </c>
      <c r="G87" s="34">
        <f t="shared" si="3"/>
        <v>428.4</v>
      </c>
      <c r="H87" s="34">
        <v>400</v>
      </c>
    </row>
    <row r="88" spans="1:8" ht="24" x14ac:dyDescent="0.25">
      <c r="A88" s="69">
        <v>83</v>
      </c>
      <c r="B88" s="35" t="s">
        <v>143</v>
      </c>
      <c r="C88" s="36" t="s">
        <v>89</v>
      </c>
      <c r="D88" s="87" t="s">
        <v>227</v>
      </c>
      <c r="E88" s="32">
        <v>659.41</v>
      </c>
      <c r="F88" s="33">
        <f t="shared" si="2"/>
        <v>7912.92</v>
      </c>
      <c r="G88" s="34">
        <f t="shared" si="3"/>
        <v>659.41</v>
      </c>
      <c r="H88" s="34">
        <v>400</v>
      </c>
    </row>
    <row r="89" spans="1:8" ht="33" customHeight="1" x14ac:dyDescent="0.25">
      <c r="A89" s="69">
        <v>84</v>
      </c>
      <c r="B89" s="35" t="s">
        <v>142</v>
      </c>
      <c r="C89" s="36" t="s">
        <v>89</v>
      </c>
      <c r="D89" s="87" t="s">
        <v>227</v>
      </c>
      <c r="E89" s="80">
        <v>659.41</v>
      </c>
      <c r="F89" s="33">
        <f t="shared" si="2"/>
        <v>7912.92</v>
      </c>
      <c r="G89" s="34">
        <f t="shared" si="3"/>
        <v>659.41</v>
      </c>
      <c r="H89" s="34">
        <v>400</v>
      </c>
    </row>
    <row r="90" spans="1:8" ht="24" x14ac:dyDescent="0.25">
      <c r="A90" s="69">
        <v>85</v>
      </c>
      <c r="B90" s="39" t="s">
        <v>190</v>
      </c>
      <c r="C90" s="75" t="s">
        <v>188</v>
      </c>
      <c r="D90" s="87" t="s">
        <v>227</v>
      </c>
      <c r="E90" s="40">
        <v>408</v>
      </c>
      <c r="F90" s="33">
        <f t="shared" si="2"/>
        <v>4896</v>
      </c>
      <c r="G90" s="34">
        <f t="shared" si="3"/>
        <v>408</v>
      </c>
      <c r="H90" s="34">
        <v>400</v>
      </c>
    </row>
    <row r="91" spans="1:8" ht="24" x14ac:dyDescent="0.25">
      <c r="A91" s="69">
        <v>86</v>
      </c>
      <c r="B91" s="77" t="s">
        <v>194</v>
      </c>
      <c r="C91" s="36" t="s">
        <v>195</v>
      </c>
      <c r="D91" s="87" t="s">
        <v>227</v>
      </c>
      <c r="E91" s="32">
        <v>707.27</v>
      </c>
      <c r="F91" s="33">
        <f t="shared" si="2"/>
        <v>8487.24</v>
      </c>
      <c r="G91" s="34">
        <f t="shared" si="3"/>
        <v>707.27</v>
      </c>
      <c r="H91" s="34">
        <v>400</v>
      </c>
    </row>
    <row r="92" spans="1:8" ht="24" x14ac:dyDescent="0.25">
      <c r="A92" s="69">
        <v>87</v>
      </c>
      <c r="B92" s="76" t="s">
        <v>201</v>
      </c>
      <c r="C92" s="60"/>
      <c r="D92" s="87" t="s">
        <v>227</v>
      </c>
      <c r="E92" s="79">
        <f>SUM(E1:E91)</f>
        <v>46971.390000000021</v>
      </c>
      <c r="F92" s="33">
        <f t="shared" si="2"/>
        <v>563656.68000000028</v>
      </c>
      <c r="G92" s="34">
        <f t="shared" si="3"/>
        <v>46971.390000000021</v>
      </c>
      <c r="H92" s="34">
        <v>400</v>
      </c>
    </row>
    <row r="93" spans="1:8" ht="24" x14ac:dyDescent="0.25">
      <c r="A93" s="69">
        <v>88</v>
      </c>
      <c r="B93" s="78" t="s">
        <v>160</v>
      </c>
      <c r="C93" s="36" t="s">
        <v>98</v>
      </c>
      <c r="D93" s="87" t="s">
        <v>227</v>
      </c>
      <c r="E93" s="32">
        <v>428.4</v>
      </c>
      <c r="F93" s="33">
        <f t="shared" si="2"/>
        <v>5140.7999999999993</v>
      </c>
      <c r="G93" s="34">
        <f t="shared" si="3"/>
        <v>428.4</v>
      </c>
      <c r="H93" s="34">
        <v>400</v>
      </c>
    </row>
    <row r="94" spans="1:8" ht="24" x14ac:dyDescent="0.25">
      <c r="A94" s="69">
        <v>89</v>
      </c>
      <c r="B94" s="37" t="s">
        <v>170</v>
      </c>
      <c r="C94" s="36" t="s">
        <v>98</v>
      </c>
      <c r="D94" s="87" t="s">
        <v>227</v>
      </c>
      <c r="E94" s="32">
        <v>428.4</v>
      </c>
      <c r="F94" s="33">
        <f t="shared" si="2"/>
        <v>5140.7999999999993</v>
      </c>
      <c r="G94" s="34">
        <f t="shared" si="3"/>
        <v>428.4</v>
      </c>
      <c r="H94" s="34">
        <v>400</v>
      </c>
    </row>
    <row r="95" spans="1:8" ht="24" x14ac:dyDescent="0.25">
      <c r="A95" s="69">
        <v>90</v>
      </c>
      <c r="B95" s="37" t="s">
        <v>165</v>
      </c>
      <c r="C95" s="36" t="s">
        <v>166</v>
      </c>
      <c r="D95" s="87" t="s">
        <v>227</v>
      </c>
      <c r="E95" s="32">
        <v>531</v>
      </c>
      <c r="F95" s="33">
        <f t="shared" si="2"/>
        <v>6372</v>
      </c>
      <c r="G95" s="34">
        <f t="shared" si="3"/>
        <v>531</v>
      </c>
      <c r="H95" s="34">
        <v>400</v>
      </c>
    </row>
    <row r="96" spans="1:8" ht="24" x14ac:dyDescent="0.25">
      <c r="A96" s="69">
        <v>91</v>
      </c>
      <c r="B96" s="35" t="s">
        <v>146</v>
      </c>
      <c r="C96" s="36" t="s">
        <v>89</v>
      </c>
      <c r="D96" s="87" t="s">
        <v>227</v>
      </c>
      <c r="E96" s="32">
        <v>659.41</v>
      </c>
      <c r="F96" s="33">
        <f t="shared" si="2"/>
        <v>7912.92</v>
      </c>
      <c r="G96" s="34">
        <f t="shared" si="3"/>
        <v>659.41</v>
      </c>
      <c r="H96" s="34">
        <v>400</v>
      </c>
    </row>
    <row r="97" spans="1:8" ht="24" x14ac:dyDescent="0.25">
      <c r="A97" s="69">
        <v>92</v>
      </c>
      <c r="B97" s="37" t="s">
        <v>147</v>
      </c>
      <c r="C97" s="38" t="s">
        <v>89</v>
      </c>
      <c r="D97" s="87" t="s">
        <v>227</v>
      </c>
      <c r="E97" s="32">
        <v>659.41</v>
      </c>
      <c r="F97" s="33">
        <f t="shared" si="2"/>
        <v>7912.92</v>
      </c>
      <c r="G97" s="34">
        <f t="shared" si="3"/>
        <v>659.41</v>
      </c>
      <c r="H97" s="34">
        <v>400</v>
      </c>
    </row>
    <row r="98" spans="1:8" ht="24" x14ac:dyDescent="0.25">
      <c r="A98" s="69">
        <v>93</v>
      </c>
      <c r="B98" s="37" t="s">
        <v>149</v>
      </c>
      <c r="C98" s="36" t="s">
        <v>98</v>
      </c>
      <c r="D98" s="87" t="s">
        <v>227</v>
      </c>
      <c r="E98" s="32">
        <v>531</v>
      </c>
      <c r="F98" s="33">
        <f t="shared" si="2"/>
        <v>6372</v>
      </c>
      <c r="G98" s="34">
        <f t="shared" si="3"/>
        <v>531</v>
      </c>
      <c r="H98" s="34">
        <v>400</v>
      </c>
    </row>
    <row r="99" spans="1:8" ht="26.25" customHeight="1" x14ac:dyDescent="0.25">
      <c r="A99" s="69">
        <v>94</v>
      </c>
      <c r="B99" s="37" t="s">
        <v>148</v>
      </c>
      <c r="C99" s="36" t="s">
        <v>98</v>
      </c>
      <c r="D99" s="87" t="s">
        <v>227</v>
      </c>
      <c r="E99" s="80">
        <v>531</v>
      </c>
      <c r="F99" s="33">
        <f t="shared" si="2"/>
        <v>6372</v>
      </c>
      <c r="G99" s="34">
        <f t="shared" si="3"/>
        <v>531</v>
      </c>
      <c r="H99" s="41">
        <f>SUM(H6:H98)*1.04</f>
        <v>38688</v>
      </c>
    </row>
    <row r="100" spans="1:8" ht="15.75" thickBot="1" x14ac:dyDescent="0.3">
      <c r="A100" s="13"/>
      <c r="B100" s="42"/>
      <c r="C100" s="13"/>
      <c r="D100" s="13"/>
      <c r="E100" s="12"/>
      <c r="F100" s="13"/>
      <c r="G100" s="13"/>
      <c r="H100" s="13"/>
    </row>
    <row r="101" spans="1:8" ht="24.75" customHeight="1" thickBot="1" x14ac:dyDescent="0.3">
      <c r="A101" s="108" t="s">
        <v>202</v>
      </c>
      <c r="B101" s="109"/>
      <c r="C101" s="109"/>
      <c r="D101" s="109"/>
      <c r="E101" s="109"/>
      <c r="F101" s="109"/>
      <c r="G101" s="109"/>
      <c r="H101" s="109"/>
    </row>
    <row r="102" spans="1:8" ht="15" customHeight="1" x14ac:dyDescent="0.25">
      <c r="A102" s="110" t="s">
        <v>0</v>
      </c>
      <c r="B102" s="112" t="s">
        <v>1</v>
      </c>
      <c r="C102" s="114" t="s">
        <v>2</v>
      </c>
      <c r="D102" s="66"/>
      <c r="E102" s="43" t="s">
        <v>203</v>
      </c>
      <c r="F102" s="116" t="s">
        <v>86</v>
      </c>
      <c r="G102" s="114" t="s">
        <v>3</v>
      </c>
      <c r="H102" s="114" t="s">
        <v>4</v>
      </c>
    </row>
    <row r="103" spans="1:8" ht="17.25" customHeight="1" x14ac:dyDescent="0.25">
      <c r="A103" s="111"/>
      <c r="B103" s="113"/>
      <c r="C103" s="115"/>
      <c r="D103" s="72"/>
      <c r="E103" s="30" t="s">
        <v>87</v>
      </c>
      <c r="F103" s="117"/>
      <c r="G103" s="115"/>
      <c r="H103" s="115"/>
    </row>
    <row r="104" spans="1:8" ht="34.5" x14ac:dyDescent="0.25">
      <c r="A104" s="61">
        <v>95</v>
      </c>
      <c r="B104" s="31" t="s">
        <v>204</v>
      </c>
      <c r="C104" s="35" t="s">
        <v>205</v>
      </c>
      <c r="D104" s="88"/>
      <c r="E104" s="44">
        <v>875</v>
      </c>
      <c r="F104" s="33">
        <f t="shared" ref="F104:F105" si="4">+E104*12</f>
        <v>10500</v>
      </c>
      <c r="G104" s="34">
        <f t="shared" ref="G104:G105" si="5">+E104</f>
        <v>875</v>
      </c>
      <c r="H104" s="34">
        <v>394</v>
      </c>
    </row>
    <row r="105" spans="1:8" ht="24" customHeight="1" thickBot="1" x14ac:dyDescent="0.3">
      <c r="A105" s="120" t="s">
        <v>50</v>
      </c>
      <c r="B105" s="121"/>
      <c r="C105" s="122"/>
      <c r="D105" s="70"/>
      <c r="E105" s="45">
        <f>+E104</f>
        <v>875</v>
      </c>
      <c r="F105" s="33">
        <f t="shared" si="4"/>
        <v>10500</v>
      </c>
      <c r="G105" s="34">
        <f t="shared" si="5"/>
        <v>875</v>
      </c>
      <c r="H105" s="45">
        <f>+H104*1.04</f>
        <v>409.76</v>
      </c>
    </row>
    <row r="106" spans="1:8" ht="11.25" customHeight="1" thickBot="1" x14ac:dyDescent="0.3"/>
    <row r="107" spans="1:8" ht="25.5" customHeight="1" thickBot="1" x14ac:dyDescent="0.3">
      <c r="A107" s="133" t="s">
        <v>85</v>
      </c>
      <c r="B107" s="134"/>
      <c r="C107" s="134"/>
      <c r="D107" s="134"/>
      <c r="E107" s="134"/>
      <c r="F107" s="134"/>
      <c r="G107" s="134"/>
      <c r="H107" s="134"/>
    </row>
    <row r="108" spans="1:8" ht="24.75" customHeight="1" x14ac:dyDescent="0.25">
      <c r="A108" s="82" t="s">
        <v>0</v>
      </c>
      <c r="B108" s="83" t="s">
        <v>1</v>
      </c>
      <c r="C108" s="84" t="s">
        <v>2</v>
      </c>
      <c r="D108" s="84"/>
      <c r="E108" s="85" t="s">
        <v>219</v>
      </c>
      <c r="F108" s="62" t="s">
        <v>86</v>
      </c>
      <c r="G108" s="62" t="s">
        <v>3</v>
      </c>
      <c r="H108" s="62" t="s">
        <v>4</v>
      </c>
    </row>
    <row r="109" spans="1:8" ht="24" x14ac:dyDescent="0.25">
      <c r="A109" s="46">
        <v>96</v>
      </c>
      <c r="B109" s="6" t="s">
        <v>206</v>
      </c>
      <c r="C109" s="6" t="s">
        <v>207</v>
      </c>
      <c r="D109" s="87" t="s">
        <v>227</v>
      </c>
      <c r="E109" s="5">
        <v>541.70000000000005</v>
      </c>
      <c r="F109" s="33">
        <f t="shared" ref="F109:F114" si="6">+E109*12</f>
        <v>6500.4000000000005</v>
      </c>
      <c r="G109" s="34">
        <f t="shared" ref="G109:G114" si="7">+E109</f>
        <v>541.70000000000005</v>
      </c>
      <c r="H109" s="34">
        <v>400</v>
      </c>
    </row>
    <row r="110" spans="1:8" ht="24" x14ac:dyDescent="0.25">
      <c r="A110" s="46">
        <v>97</v>
      </c>
      <c r="B110" s="6" t="s">
        <v>208</v>
      </c>
      <c r="C110" s="6" t="s">
        <v>207</v>
      </c>
      <c r="D110" s="87" t="s">
        <v>227</v>
      </c>
      <c r="E110" s="5">
        <v>531</v>
      </c>
      <c r="F110" s="33">
        <f t="shared" si="6"/>
        <v>6372</v>
      </c>
      <c r="G110" s="34">
        <f t="shared" si="7"/>
        <v>531</v>
      </c>
      <c r="H110" s="34">
        <v>400</v>
      </c>
    </row>
    <row r="111" spans="1:8" ht="24" x14ac:dyDescent="0.25">
      <c r="A111" s="46">
        <v>98</v>
      </c>
      <c r="B111" s="6" t="s">
        <v>209</v>
      </c>
      <c r="C111" s="6" t="s">
        <v>207</v>
      </c>
      <c r="D111" s="87" t="s">
        <v>227</v>
      </c>
      <c r="E111" s="5">
        <v>428.4</v>
      </c>
      <c r="F111" s="33">
        <f t="shared" si="6"/>
        <v>5140.7999999999993</v>
      </c>
      <c r="G111" s="34">
        <f t="shared" si="7"/>
        <v>428.4</v>
      </c>
      <c r="H111" s="34">
        <v>400</v>
      </c>
    </row>
    <row r="112" spans="1:8" ht="24" x14ac:dyDescent="0.25">
      <c r="A112" s="46">
        <v>99</v>
      </c>
      <c r="B112" s="6" t="s">
        <v>210</v>
      </c>
      <c r="C112" s="6" t="s">
        <v>207</v>
      </c>
      <c r="D112" s="87" t="s">
        <v>227</v>
      </c>
      <c r="E112" s="5">
        <v>428.4</v>
      </c>
      <c r="F112" s="33">
        <f t="shared" si="6"/>
        <v>5140.7999999999993</v>
      </c>
      <c r="G112" s="34">
        <f t="shared" si="7"/>
        <v>428.4</v>
      </c>
      <c r="H112" s="34">
        <v>400</v>
      </c>
    </row>
    <row r="113" spans="1:8" ht="24" x14ac:dyDescent="0.25">
      <c r="A113" s="46">
        <v>100</v>
      </c>
      <c r="B113" s="6" t="s">
        <v>211</v>
      </c>
      <c r="C113" s="6" t="s">
        <v>207</v>
      </c>
      <c r="D113" s="87" t="s">
        <v>227</v>
      </c>
      <c r="E113" s="5">
        <v>428.4</v>
      </c>
      <c r="F113" s="33">
        <f t="shared" si="6"/>
        <v>5140.7999999999993</v>
      </c>
      <c r="G113" s="34">
        <f t="shared" si="7"/>
        <v>428.4</v>
      </c>
      <c r="H113" s="34">
        <v>400</v>
      </c>
    </row>
    <row r="114" spans="1:8" ht="15.75" customHeight="1" thickBot="1" x14ac:dyDescent="0.3">
      <c r="A114" s="123" t="s">
        <v>50</v>
      </c>
      <c r="B114" s="124"/>
      <c r="C114" s="124"/>
      <c r="D114" s="68"/>
      <c r="E114" s="47">
        <f t="shared" ref="E114" si="8">SUM(E109:E113)</f>
        <v>2357.9</v>
      </c>
      <c r="F114" s="33">
        <f t="shared" si="6"/>
        <v>28294.800000000003</v>
      </c>
      <c r="G114" s="34">
        <f t="shared" si="7"/>
        <v>2357.9</v>
      </c>
      <c r="H114" s="47">
        <f>SUM(H109:H113)*1.04</f>
        <v>2080</v>
      </c>
    </row>
    <row r="115" spans="1:8" ht="11.25" customHeight="1" thickBot="1" x14ac:dyDescent="0.3">
      <c r="A115" s="48"/>
      <c r="B115" s="48"/>
      <c r="C115" s="49"/>
      <c r="D115" s="49"/>
      <c r="E115" s="50"/>
      <c r="F115" s="49"/>
      <c r="G115" s="49"/>
      <c r="H115" s="49"/>
    </row>
    <row r="116" spans="1:8" ht="23.25" customHeight="1" thickBot="1" x14ac:dyDescent="0.3">
      <c r="A116" s="125" t="s">
        <v>212</v>
      </c>
      <c r="B116" s="126"/>
      <c r="C116" s="126"/>
      <c r="D116" s="126"/>
      <c r="E116" s="126"/>
      <c r="F116" s="126"/>
      <c r="G116" s="126"/>
      <c r="H116" s="126"/>
    </row>
    <row r="117" spans="1:8" ht="15" customHeight="1" x14ac:dyDescent="0.25">
      <c r="A117" s="127" t="s">
        <v>0</v>
      </c>
      <c r="B117" s="129" t="s">
        <v>1</v>
      </c>
      <c r="C117" s="131" t="s">
        <v>2</v>
      </c>
      <c r="D117" s="66"/>
      <c r="E117" s="43" t="s">
        <v>203</v>
      </c>
      <c r="F117" s="131" t="s">
        <v>86</v>
      </c>
      <c r="G117" s="131" t="s">
        <v>3</v>
      </c>
      <c r="H117" s="131" t="s">
        <v>4</v>
      </c>
    </row>
    <row r="118" spans="1:8" ht="17.25" customHeight="1" thickBot="1" x14ac:dyDescent="0.3">
      <c r="A118" s="128"/>
      <c r="B118" s="130"/>
      <c r="C118" s="132"/>
      <c r="D118" s="67"/>
      <c r="E118" s="51" t="s">
        <v>87</v>
      </c>
      <c r="F118" s="132"/>
      <c r="G118" s="132"/>
      <c r="H118" s="132"/>
    </row>
    <row r="119" spans="1:8" ht="36.75" x14ac:dyDescent="0.25">
      <c r="A119" s="52">
        <v>101</v>
      </c>
      <c r="B119" s="53" t="s">
        <v>213</v>
      </c>
      <c r="C119" s="54" t="s">
        <v>214</v>
      </c>
      <c r="D119" s="87" t="s">
        <v>227</v>
      </c>
      <c r="E119" s="55">
        <v>773</v>
      </c>
      <c r="F119" s="33">
        <f t="shared" ref="F119:F120" si="9">+E119*12</f>
        <v>9276</v>
      </c>
      <c r="G119" s="34">
        <f t="shared" ref="G119:G120" si="10">+E119</f>
        <v>773</v>
      </c>
      <c r="H119" s="56">
        <v>400</v>
      </c>
    </row>
    <row r="120" spans="1:8" ht="15.75" thickBot="1" x14ac:dyDescent="0.3">
      <c r="A120" s="118" t="s">
        <v>50</v>
      </c>
      <c r="B120" s="119"/>
      <c r="C120" s="119"/>
      <c r="D120" s="65"/>
      <c r="E120" s="57">
        <f t="shared" ref="E120" si="11">+E119</f>
        <v>773</v>
      </c>
      <c r="F120" s="33">
        <f t="shared" si="9"/>
        <v>9276</v>
      </c>
      <c r="G120" s="34">
        <f t="shared" si="10"/>
        <v>773</v>
      </c>
      <c r="H120" s="57">
        <f>+H119*1.04</f>
        <v>416</v>
      </c>
    </row>
    <row r="121" spans="1:8" ht="18.75" x14ac:dyDescent="0.25">
      <c r="A121" s="103" t="s">
        <v>5</v>
      </c>
      <c r="B121" s="104"/>
      <c r="C121" s="104"/>
      <c r="D121" s="104"/>
      <c r="E121" s="104"/>
      <c r="F121" s="104"/>
      <c r="G121" s="104"/>
      <c r="H121" s="104"/>
    </row>
    <row r="122" spans="1:8" x14ac:dyDescent="0.25">
      <c r="A122" s="2">
        <v>102</v>
      </c>
      <c r="B122" s="4" t="s">
        <v>6</v>
      </c>
      <c r="C122" s="2" t="s">
        <v>7</v>
      </c>
      <c r="D122" s="2" t="s">
        <v>236</v>
      </c>
      <c r="E122" s="5">
        <v>4010</v>
      </c>
      <c r="F122" s="5">
        <f t="shared" ref="F122:F129" si="12">E122*12</f>
        <v>48120</v>
      </c>
      <c r="G122" s="5">
        <f t="shared" ref="G122:G129" si="13">E122</f>
        <v>4010</v>
      </c>
      <c r="H122" s="5">
        <v>400</v>
      </c>
    </row>
    <row r="123" spans="1:8" ht="24.75" x14ac:dyDescent="0.25">
      <c r="A123" s="2">
        <v>103</v>
      </c>
      <c r="B123" s="4" t="s">
        <v>8</v>
      </c>
      <c r="C123" s="2" t="s">
        <v>9</v>
      </c>
      <c r="D123" s="2" t="s">
        <v>236</v>
      </c>
      <c r="E123" s="5">
        <v>2005</v>
      </c>
      <c r="F123" s="5">
        <f t="shared" si="12"/>
        <v>24060</v>
      </c>
      <c r="G123" s="5">
        <f t="shared" si="13"/>
        <v>2005</v>
      </c>
      <c r="H123" s="5">
        <v>400</v>
      </c>
    </row>
    <row r="124" spans="1:8" ht="24.75" x14ac:dyDescent="0.25">
      <c r="A124" s="2">
        <v>104</v>
      </c>
      <c r="B124" s="4" t="s">
        <v>10</v>
      </c>
      <c r="C124" s="2" t="s">
        <v>9</v>
      </c>
      <c r="D124" s="2" t="s">
        <v>236</v>
      </c>
      <c r="E124" s="5">
        <v>2005</v>
      </c>
      <c r="F124" s="5">
        <f t="shared" si="12"/>
        <v>24060</v>
      </c>
      <c r="G124" s="5">
        <f t="shared" si="13"/>
        <v>2005</v>
      </c>
      <c r="H124" s="5">
        <v>400</v>
      </c>
    </row>
    <row r="125" spans="1:8" ht="24.75" x14ac:dyDescent="0.25">
      <c r="A125" s="2">
        <v>105</v>
      </c>
      <c r="B125" s="4" t="s">
        <v>11</v>
      </c>
      <c r="C125" s="2" t="s">
        <v>9</v>
      </c>
      <c r="D125" s="2" t="s">
        <v>236</v>
      </c>
      <c r="E125" s="5">
        <v>2005</v>
      </c>
      <c r="F125" s="5">
        <f t="shared" si="12"/>
        <v>24060</v>
      </c>
      <c r="G125" s="5">
        <f t="shared" si="13"/>
        <v>2005</v>
      </c>
      <c r="H125" s="5">
        <v>400</v>
      </c>
    </row>
    <row r="126" spans="1:8" x14ac:dyDescent="0.25">
      <c r="A126" s="2">
        <v>106</v>
      </c>
      <c r="B126" s="4" t="s">
        <v>12</v>
      </c>
      <c r="C126" s="2" t="s">
        <v>9</v>
      </c>
      <c r="D126" s="2" t="s">
        <v>236</v>
      </c>
      <c r="E126" s="5">
        <v>2005</v>
      </c>
      <c r="F126" s="5">
        <f t="shared" si="12"/>
        <v>24060</v>
      </c>
      <c r="G126" s="5">
        <f t="shared" si="13"/>
        <v>2005</v>
      </c>
      <c r="H126" s="5">
        <v>400</v>
      </c>
    </row>
    <row r="127" spans="1:8" x14ac:dyDescent="0.25">
      <c r="A127" s="2">
        <v>107</v>
      </c>
      <c r="B127" s="4" t="s">
        <v>13</v>
      </c>
      <c r="C127" s="2" t="s">
        <v>9</v>
      </c>
      <c r="D127" s="2" t="s">
        <v>236</v>
      </c>
      <c r="E127" s="5">
        <v>2005</v>
      </c>
      <c r="F127" s="5">
        <f t="shared" si="12"/>
        <v>24060</v>
      </c>
      <c r="G127" s="5">
        <f t="shared" si="13"/>
        <v>2005</v>
      </c>
      <c r="H127" s="5">
        <v>400</v>
      </c>
    </row>
    <row r="128" spans="1:8" x14ac:dyDescent="0.25">
      <c r="A128" s="2">
        <v>108</v>
      </c>
      <c r="B128" s="4" t="s">
        <v>14</v>
      </c>
      <c r="C128" s="2" t="s">
        <v>15</v>
      </c>
      <c r="D128" s="2" t="s">
        <v>236</v>
      </c>
      <c r="E128" s="5">
        <v>1980</v>
      </c>
      <c r="F128" s="5">
        <f t="shared" si="12"/>
        <v>23760</v>
      </c>
      <c r="G128" s="5">
        <f t="shared" si="13"/>
        <v>1980</v>
      </c>
      <c r="H128" s="5">
        <v>400</v>
      </c>
    </row>
    <row r="129" spans="1:8" ht="36.75" x14ac:dyDescent="0.25">
      <c r="A129" s="2">
        <v>109</v>
      </c>
      <c r="B129" s="4" t="s">
        <v>16</v>
      </c>
      <c r="C129" s="4" t="s">
        <v>17</v>
      </c>
      <c r="D129" s="2" t="s">
        <v>236</v>
      </c>
      <c r="E129" s="5">
        <v>690</v>
      </c>
      <c r="F129" s="5">
        <f t="shared" si="12"/>
        <v>8280</v>
      </c>
      <c r="G129" s="5">
        <f t="shared" si="13"/>
        <v>690</v>
      </c>
      <c r="H129" s="5">
        <v>400</v>
      </c>
    </row>
    <row r="130" spans="1:8" ht="15.75" thickBot="1" x14ac:dyDescent="0.3">
      <c r="A130" s="2"/>
      <c r="B130" s="118" t="s">
        <v>50</v>
      </c>
      <c r="C130" s="119"/>
      <c r="D130" s="119"/>
      <c r="E130" s="4"/>
      <c r="F130" s="7">
        <f>SUM(F122:F129)</f>
        <v>200460</v>
      </c>
      <c r="G130" s="7">
        <f t="shared" ref="G130:H130" si="14">SUM(G122:G129)</f>
        <v>16705</v>
      </c>
      <c r="H130" s="7">
        <f t="shared" si="14"/>
        <v>3200</v>
      </c>
    </row>
    <row r="131" spans="1:8" ht="18.75" x14ac:dyDescent="0.25">
      <c r="A131" s="103" t="s">
        <v>18</v>
      </c>
      <c r="B131" s="104"/>
      <c r="C131" s="104"/>
      <c r="D131" s="104"/>
      <c r="E131" s="104"/>
      <c r="F131" s="104"/>
      <c r="G131" s="104"/>
      <c r="H131" s="104"/>
    </row>
    <row r="132" spans="1:8" ht="24.75" x14ac:dyDescent="0.25">
      <c r="A132" s="2">
        <v>110</v>
      </c>
      <c r="B132" s="8" t="s">
        <v>238</v>
      </c>
      <c r="C132" s="4" t="s">
        <v>19</v>
      </c>
      <c r="D132" s="2" t="s">
        <v>236</v>
      </c>
      <c r="E132" s="5">
        <v>1980</v>
      </c>
      <c r="F132" s="5">
        <f>E132*12</f>
        <v>23760</v>
      </c>
      <c r="G132" s="5">
        <v>1980</v>
      </c>
      <c r="H132" s="5">
        <v>400</v>
      </c>
    </row>
    <row r="133" spans="1:8" x14ac:dyDescent="0.25">
      <c r="A133" s="2">
        <v>111</v>
      </c>
      <c r="B133" s="4" t="s">
        <v>20</v>
      </c>
      <c r="C133" s="2" t="s">
        <v>21</v>
      </c>
      <c r="D133" s="2" t="s">
        <v>236</v>
      </c>
      <c r="E133" s="5">
        <v>690</v>
      </c>
      <c r="F133" s="5">
        <f>E133*12</f>
        <v>8280</v>
      </c>
      <c r="G133" s="5">
        <v>690</v>
      </c>
      <c r="H133" s="5">
        <v>400</v>
      </c>
    </row>
    <row r="134" spans="1:8" ht="15.75" thickBot="1" x14ac:dyDescent="0.3">
      <c r="A134" s="2"/>
      <c r="B134" s="118" t="s">
        <v>50</v>
      </c>
      <c r="C134" s="119"/>
      <c r="D134" s="119"/>
      <c r="E134" s="7">
        <f t="shared" ref="E134:F134" si="15">SUM(E132:E133)</f>
        <v>2670</v>
      </c>
      <c r="F134" s="7">
        <f t="shared" si="15"/>
        <v>32040</v>
      </c>
      <c r="G134" s="7">
        <f t="shared" ref="G134:H134" si="16">SUM(G132:G133)</f>
        <v>2670</v>
      </c>
      <c r="H134" s="7">
        <f t="shared" si="16"/>
        <v>800</v>
      </c>
    </row>
    <row r="135" spans="1:8" ht="18.75" x14ac:dyDescent="0.25">
      <c r="A135" s="103" t="s">
        <v>22</v>
      </c>
      <c r="B135" s="104"/>
      <c r="C135" s="104"/>
      <c r="D135" s="104"/>
      <c r="E135" s="104"/>
      <c r="F135" s="104"/>
      <c r="G135" s="104"/>
      <c r="H135" s="104"/>
    </row>
    <row r="136" spans="1:8" ht="24.75" x14ac:dyDescent="0.25">
      <c r="A136" s="2">
        <v>112</v>
      </c>
      <c r="B136" s="4" t="s">
        <v>23</v>
      </c>
      <c r="C136" s="2" t="s">
        <v>24</v>
      </c>
      <c r="D136" s="2" t="s">
        <v>236</v>
      </c>
      <c r="E136" s="5">
        <v>1080</v>
      </c>
      <c r="F136" s="5">
        <f>E136*12</f>
        <v>12960</v>
      </c>
      <c r="G136" s="5">
        <f>E136</f>
        <v>1080</v>
      </c>
      <c r="H136" s="5">
        <v>400</v>
      </c>
    </row>
    <row r="137" spans="1:8" ht="24.75" x14ac:dyDescent="0.25">
      <c r="A137" s="2">
        <v>113</v>
      </c>
      <c r="B137" s="4" t="s">
        <v>25</v>
      </c>
      <c r="C137" s="4" t="s">
        <v>26</v>
      </c>
      <c r="D137" s="2" t="s">
        <v>236</v>
      </c>
      <c r="E137" s="5">
        <v>690</v>
      </c>
      <c r="F137" s="5">
        <f>E137*12</f>
        <v>8280</v>
      </c>
      <c r="G137" s="5">
        <f>E137</f>
        <v>690</v>
      </c>
      <c r="H137" s="5">
        <v>400</v>
      </c>
    </row>
    <row r="138" spans="1:8" ht="36.75" x14ac:dyDescent="0.25">
      <c r="A138" s="2">
        <v>114</v>
      </c>
      <c r="B138" s="4" t="s">
        <v>237</v>
      </c>
      <c r="C138" s="4" t="s">
        <v>27</v>
      </c>
      <c r="D138" s="2" t="s">
        <v>236</v>
      </c>
      <c r="E138" s="5">
        <v>1412</v>
      </c>
      <c r="F138" s="5">
        <f>E138*12</f>
        <v>16944</v>
      </c>
      <c r="G138" s="5">
        <f>+E138</f>
        <v>1412</v>
      </c>
      <c r="H138" s="5">
        <v>400</v>
      </c>
    </row>
    <row r="139" spans="1:8" ht="15.75" thickBot="1" x14ac:dyDescent="0.3">
      <c r="A139" s="9"/>
      <c r="B139" s="118" t="s">
        <v>50</v>
      </c>
      <c r="C139" s="119"/>
      <c r="D139" s="119"/>
      <c r="E139" s="7">
        <f t="shared" ref="E139:H139" si="17">SUM(E136:E138)</f>
        <v>3182</v>
      </c>
      <c r="F139" s="7">
        <f t="shared" si="17"/>
        <v>38184</v>
      </c>
      <c r="G139" s="7">
        <f t="shared" si="17"/>
        <v>3182</v>
      </c>
      <c r="H139" s="7">
        <f t="shared" si="17"/>
        <v>1200</v>
      </c>
    </row>
    <row r="140" spans="1:8" ht="15.75" x14ac:dyDescent="0.25">
      <c r="A140" s="137" t="s">
        <v>28</v>
      </c>
      <c r="B140" s="138"/>
      <c r="C140" s="138"/>
      <c r="D140" s="138"/>
      <c r="E140" s="138"/>
      <c r="F140" s="138"/>
      <c r="G140" s="138"/>
      <c r="H140" s="138"/>
    </row>
    <row r="141" spans="1:8" ht="24.75" x14ac:dyDescent="0.25">
      <c r="A141" s="2">
        <v>115</v>
      </c>
      <c r="B141" s="4" t="s">
        <v>29</v>
      </c>
      <c r="C141" s="4" t="s">
        <v>30</v>
      </c>
      <c r="D141" s="2" t="s">
        <v>236</v>
      </c>
      <c r="E141" s="5">
        <v>1980</v>
      </c>
      <c r="F141" s="5">
        <f>E141*12</f>
        <v>23760</v>
      </c>
      <c r="G141" s="5">
        <f>E141</f>
        <v>1980</v>
      </c>
      <c r="H141" s="5">
        <v>400</v>
      </c>
    </row>
    <row r="142" spans="1:8" ht="15.75" thickBot="1" x14ac:dyDescent="0.3">
      <c r="A142" s="2"/>
      <c r="B142" s="118" t="s">
        <v>50</v>
      </c>
      <c r="C142" s="119"/>
      <c r="D142" s="119"/>
      <c r="E142" s="7">
        <f t="shared" ref="E142:H142" si="18">SUM(E141)</f>
        <v>1980</v>
      </c>
      <c r="F142" s="7">
        <f t="shared" si="18"/>
        <v>23760</v>
      </c>
      <c r="G142" s="7">
        <f t="shared" si="18"/>
        <v>1980</v>
      </c>
      <c r="H142" s="7">
        <f t="shared" si="18"/>
        <v>400</v>
      </c>
    </row>
    <row r="143" spans="1:8" x14ac:dyDescent="0.25">
      <c r="A143" s="135" t="s">
        <v>31</v>
      </c>
      <c r="B143" s="136"/>
      <c r="C143" s="136"/>
      <c r="D143" s="136"/>
      <c r="E143" s="136"/>
      <c r="F143" s="136"/>
      <c r="G143" s="136"/>
      <c r="H143" s="136"/>
    </row>
    <row r="144" spans="1:8" ht="24.75" x14ac:dyDescent="0.25">
      <c r="A144" s="2">
        <v>116</v>
      </c>
      <c r="B144" s="4" t="s">
        <v>32</v>
      </c>
      <c r="C144" s="2" t="s">
        <v>33</v>
      </c>
      <c r="D144" s="2" t="s">
        <v>236</v>
      </c>
      <c r="E144" s="5">
        <v>1590</v>
      </c>
      <c r="F144" s="5">
        <f>E144*12</f>
        <v>19080</v>
      </c>
      <c r="G144" s="5">
        <f>E144</f>
        <v>1590</v>
      </c>
      <c r="H144" s="5">
        <v>400</v>
      </c>
    </row>
    <row r="145" spans="1:8" ht="24.75" x14ac:dyDescent="0.25">
      <c r="A145" s="1">
        <v>117</v>
      </c>
      <c r="B145" s="4" t="s">
        <v>34</v>
      </c>
      <c r="C145" s="4" t="s">
        <v>35</v>
      </c>
      <c r="D145" s="2" t="s">
        <v>236</v>
      </c>
      <c r="E145" s="5">
        <v>733</v>
      </c>
      <c r="F145" s="5">
        <f>E145*12</f>
        <v>8796</v>
      </c>
      <c r="G145" s="5">
        <f>E145</f>
        <v>733</v>
      </c>
      <c r="H145" s="5">
        <v>400</v>
      </c>
    </row>
    <row r="146" spans="1:8" ht="15.75" thickBot="1" x14ac:dyDescent="0.3">
      <c r="A146" s="2"/>
      <c r="B146" s="118" t="s">
        <v>50</v>
      </c>
      <c r="C146" s="119"/>
      <c r="D146" s="119"/>
      <c r="E146" s="7">
        <f t="shared" ref="E146:H146" si="19">SUM(E144:E145)</f>
        <v>2323</v>
      </c>
      <c r="F146" s="7">
        <f t="shared" si="19"/>
        <v>27876</v>
      </c>
      <c r="G146" s="7">
        <f t="shared" si="19"/>
        <v>2323</v>
      </c>
      <c r="H146" s="7">
        <f t="shared" si="19"/>
        <v>800</v>
      </c>
    </row>
    <row r="147" spans="1:8" x14ac:dyDescent="0.25">
      <c r="A147" s="135" t="s">
        <v>36</v>
      </c>
      <c r="B147" s="136"/>
      <c r="C147" s="136"/>
      <c r="D147" s="136"/>
      <c r="E147" s="136"/>
      <c r="F147" s="136"/>
      <c r="G147" s="136"/>
      <c r="H147" s="136"/>
    </row>
    <row r="148" spans="1:8" x14ac:dyDescent="0.25">
      <c r="A148" s="2">
        <v>118</v>
      </c>
      <c r="B148" s="4" t="s">
        <v>37</v>
      </c>
      <c r="C148" s="2" t="s">
        <v>38</v>
      </c>
      <c r="D148" s="2" t="s">
        <v>236</v>
      </c>
      <c r="E148" s="5">
        <v>1412</v>
      </c>
      <c r="F148" s="5">
        <f>E148*12</f>
        <v>16944</v>
      </c>
      <c r="G148" s="5">
        <f>E148</f>
        <v>1412</v>
      </c>
      <c r="H148" s="5">
        <v>400</v>
      </c>
    </row>
    <row r="149" spans="1:8" ht="15.75" thickBot="1" x14ac:dyDescent="0.3">
      <c r="A149" s="9"/>
      <c r="B149" s="118" t="s">
        <v>50</v>
      </c>
      <c r="C149" s="119"/>
      <c r="D149" s="119"/>
      <c r="E149" s="7">
        <f t="shared" ref="E149:H149" si="20">SUM(E148)</f>
        <v>1412</v>
      </c>
      <c r="F149" s="7">
        <f t="shared" si="20"/>
        <v>16944</v>
      </c>
      <c r="G149" s="7">
        <f t="shared" si="20"/>
        <v>1412</v>
      </c>
      <c r="H149" s="7">
        <f t="shared" si="20"/>
        <v>400</v>
      </c>
    </row>
    <row r="150" spans="1:8" x14ac:dyDescent="0.25">
      <c r="A150" s="135" t="s">
        <v>39</v>
      </c>
      <c r="B150" s="136"/>
      <c r="C150" s="136"/>
      <c r="D150" s="136"/>
      <c r="E150" s="136"/>
      <c r="F150" s="136"/>
      <c r="G150" s="136"/>
      <c r="H150" s="136"/>
    </row>
    <row r="151" spans="1:8" ht="24.75" x14ac:dyDescent="0.25">
      <c r="A151" s="2">
        <v>119</v>
      </c>
      <c r="B151" s="4" t="s">
        <v>40</v>
      </c>
      <c r="C151" s="2" t="s">
        <v>41</v>
      </c>
      <c r="D151" s="2" t="s">
        <v>236</v>
      </c>
      <c r="E151" s="5">
        <v>1080</v>
      </c>
      <c r="F151" s="5">
        <f>E151*12</f>
        <v>12960</v>
      </c>
      <c r="G151" s="5">
        <f>E151</f>
        <v>1080</v>
      </c>
      <c r="H151" s="5">
        <v>400</v>
      </c>
    </row>
    <row r="152" spans="1:8" ht="24.75" x14ac:dyDescent="0.25">
      <c r="A152" s="2">
        <v>120</v>
      </c>
      <c r="B152" s="4" t="s">
        <v>42</v>
      </c>
      <c r="C152" s="4" t="s">
        <v>43</v>
      </c>
      <c r="D152" s="2" t="s">
        <v>236</v>
      </c>
      <c r="E152" s="5">
        <v>825</v>
      </c>
      <c r="F152" s="5">
        <f>E152*12</f>
        <v>9900</v>
      </c>
      <c r="G152" s="5">
        <f>E152</f>
        <v>825</v>
      </c>
      <c r="H152" s="5">
        <v>400</v>
      </c>
    </row>
    <row r="153" spans="1:8" ht="15.75" thickBot="1" x14ac:dyDescent="0.3">
      <c r="A153" s="9"/>
      <c r="B153" s="118" t="s">
        <v>50</v>
      </c>
      <c r="C153" s="119"/>
      <c r="D153" s="119"/>
      <c r="E153" s="10">
        <f t="shared" ref="E153:H153" si="21">SUM(E151:E152)</f>
        <v>1905</v>
      </c>
      <c r="F153" s="10">
        <f t="shared" si="21"/>
        <v>22860</v>
      </c>
      <c r="G153" s="10">
        <f t="shared" si="21"/>
        <v>1905</v>
      </c>
      <c r="H153" s="10">
        <f t="shared" si="21"/>
        <v>800</v>
      </c>
    </row>
    <row r="154" spans="1:8" x14ac:dyDescent="0.25">
      <c r="A154" s="135" t="s">
        <v>44</v>
      </c>
      <c r="B154" s="136"/>
      <c r="C154" s="136"/>
      <c r="D154" s="136"/>
      <c r="E154" s="136"/>
      <c r="F154" s="136"/>
      <c r="G154" s="136"/>
      <c r="H154" s="136"/>
    </row>
    <row r="155" spans="1:8" ht="24.75" x14ac:dyDescent="0.25">
      <c r="A155" s="2">
        <v>121</v>
      </c>
      <c r="B155" s="4" t="s">
        <v>45</v>
      </c>
      <c r="C155" s="2" t="s">
        <v>46</v>
      </c>
      <c r="D155" s="2" t="s">
        <v>236</v>
      </c>
      <c r="E155" s="5">
        <v>1080</v>
      </c>
      <c r="F155" s="5">
        <f>E155*12</f>
        <v>12960</v>
      </c>
      <c r="G155" s="5">
        <f>E155</f>
        <v>1080</v>
      </c>
      <c r="H155" s="5">
        <v>400</v>
      </c>
    </row>
    <row r="156" spans="1:8" ht="15.75" thickBot="1" x14ac:dyDescent="0.3">
      <c r="A156" s="9"/>
      <c r="B156" s="118" t="s">
        <v>50</v>
      </c>
      <c r="C156" s="119"/>
      <c r="D156" s="119"/>
      <c r="E156" s="7">
        <f t="shared" ref="E156:H156" si="22">SUM(E155)</f>
        <v>1080</v>
      </c>
      <c r="F156" s="7">
        <f t="shared" si="22"/>
        <v>12960</v>
      </c>
      <c r="G156" s="7">
        <f t="shared" si="22"/>
        <v>1080</v>
      </c>
      <c r="H156" s="7">
        <f t="shared" si="22"/>
        <v>400</v>
      </c>
    </row>
    <row r="157" spans="1:8" x14ac:dyDescent="0.25">
      <c r="A157" s="135" t="s">
        <v>47</v>
      </c>
      <c r="B157" s="136"/>
      <c r="C157" s="136"/>
      <c r="D157" s="136"/>
      <c r="E157" s="136"/>
      <c r="F157" s="136"/>
      <c r="G157" s="136"/>
      <c r="H157" s="136"/>
    </row>
    <row r="158" spans="1:8" ht="24.75" x14ac:dyDescent="0.25">
      <c r="A158" s="2">
        <v>122</v>
      </c>
      <c r="B158" s="4" t="s">
        <v>48</v>
      </c>
      <c r="C158" s="2" t="s">
        <v>49</v>
      </c>
      <c r="D158" s="2" t="s">
        <v>236</v>
      </c>
      <c r="E158" s="5">
        <v>1080</v>
      </c>
      <c r="F158" s="5">
        <f>E158*12</f>
        <v>12960</v>
      </c>
      <c r="G158" s="5">
        <f>E158</f>
        <v>1080</v>
      </c>
      <c r="H158" s="5">
        <v>400</v>
      </c>
    </row>
    <row r="159" spans="1:8" ht="15.75" thickBot="1" x14ac:dyDescent="0.3">
      <c r="A159" s="9"/>
      <c r="B159" s="118" t="s">
        <v>50</v>
      </c>
      <c r="C159" s="119"/>
      <c r="D159" s="119"/>
      <c r="E159" s="10">
        <f t="shared" ref="E159:H159" si="23">SUM(E158)</f>
        <v>1080</v>
      </c>
      <c r="F159" s="10">
        <f t="shared" si="23"/>
        <v>12960</v>
      </c>
      <c r="G159" s="10">
        <f t="shared" si="23"/>
        <v>1080</v>
      </c>
      <c r="H159" s="10">
        <f t="shared" si="23"/>
        <v>400</v>
      </c>
    </row>
    <row r="160" spans="1:8" ht="30.75" customHeight="1" x14ac:dyDescent="0.25">
      <c r="B160" s="144" t="s">
        <v>85</v>
      </c>
      <c r="C160" s="145"/>
      <c r="D160" s="145"/>
      <c r="E160" s="145"/>
      <c r="F160" s="145"/>
      <c r="G160" s="145"/>
      <c r="H160" s="145"/>
    </row>
    <row r="161" spans="1:8" s="1" customFormat="1" ht="45.75" customHeight="1" x14ac:dyDescent="0.2">
      <c r="A161" s="1">
        <v>123</v>
      </c>
      <c r="B161" s="22" t="s">
        <v>84</v>
      </c>
      <c r="C161" s="27" t="s">
        <v>83</v>
      </c>
      <c r="D161" s="2" t="s">
        <v>236</v>
      </c>
      <c r="E161" s="26">
        <v>850</v>
      </c>
      <c r="F161" s="16">
        <f>E161*12</f>
        <v>10200</v>
      </c>
      <c r="G161" s="16">
        <f>E161</f>
        <v>850</v>
      </c>
      <c r="H161" s="16">
        <v>400</v>
      </c>
    </row>
    <row r="162" spans="1:8" ht="30.75" customHeight="1" x14ac:dyDescent="0.25">
      <c r="B162" s="148" t="s">
        <v>82</v>
      </c>
      <c r="C162" s="149"/>
      <c r="D162" s="149"/>
      <c r="E162" s="14">
        <f>+E161</f>
        <v>850</v>
      </c>
      <c r="F162" s="14">
        <f>+F161</f>
        <v>10200</v>
      </c>
      <c r="G162" s="14">
        <f>+G161</f>
        <v>850</v>
      </c>
      <c r="H162" s="14">
        <v>400</v>
      </c>
    </row>
    <row r="163" spans="1:8" ht="33.75" customHeight="1" x14ac:dyDescent="0.25">
      <c r="B163" s="146" t="s">
        <v>81</v>
      </c>
      <c r="C163" s="147"/>
      <c r="D163" s="147"/>
      <c r="E163" s="147"/>
      <c r="F163" s="147"/>
      <c r="G163" s="147"/>
      <c r="H163" s="147"/>
    </row>
    <row r="164" spans="1:8" s="1" customFormat="1" ht="24" x14ac:dyDescent="0.2">
      <c r="A164" s="1">
        <v>124</v>
      </c>
      <c r="B164" s="20" t="s">
        <v>80</v>
      </c>
      <c r="C164" s="6" t="s">
        <v>79</v>
      </c>
      <c r="D164" s="2" t="s">
        <v>236</v>
      </c>
      <c r="E164" s="16">
        <v>1150</v>
      </c>
      <c r="F164" s="16">
        <f t="shared" ref="F164:F169" si="24">E164*12</f>
        <v>13800</v>
      </c>
      <c r="G164" s="16">
        <f t="shared" ref="G164:G169" si="25">E164</f>
        <v>1150</v>
      </c>
      <c r="H164" s="16">
        <v>400</v>
      </c>
    </row>
    <row r="165" spans="1:8" s="1" customFormat="1" ht="24" x14ac:dyDescent="0.2">
      <c r="A165" s="1">
        <v>125</v>
      </c>
      <c r="B165" s="22" t="s">
        <v>78</v>
      </c>
      <c r="C165" s="19" t="s">
        <v>77</v>
      </c>
      <c r="D165" s="2" t="s">
        <v>236</v>
      </c>
      <c r="E165" s="16">
        <v>695</v>
      </c>
      <c r="F165" s="16">
        <f t="shared" si="24"/>
        <v>8340</v>
      </c>
      <c r="G165" s="16">
        <f t="shared" si="25"/>
        <v>695</v>
      </c>
      <c r="H165" s="16">
        <v>400</v>
      </c>
    </row>
    <row r="166" spans="1:8" s="1" customFormat="1" ht="21.75" customHeight="1" x14ac:dyDescent="0.2">
      <c r="A166" s="1">
        <v>126</v>
      </c>
      <c r="B166" s="6" t="s">
        <v>76</v>
      </c>
      <c r="C166" s="6" t="s">
        <v>55</v>
      </c>
      <c r="D166" s="2" t="s">
        <v>236</v>
      </c>
      <c r="E166" s="16">
        <v>690</v>
      </c>
      <c r="F166" s="16">
        <f t="shared" si="24"/>
        <v>8280</v>
      </c>
      <c r="G166" s="16">
        <f t="shared" si="25"/>
        <v>690</v>
      </c>
      <c r="H166" s="16">
        <v>400</v>
      </c>
    </row>
    <row r="167" spans="1:8" s="1" customFormat="1" ht="23.25" customHeight="1" x14ac:dyDescent="0.2">
      <c r="A167" s="1">
        <v>127</v>
      </c>
      <c r="B167" s="22" t="s">
        <v>75</v>
      </c>
      <c r="C167" s="18" t="s">
        <v>74</v>
      </c>
      <c r="D167" s="2" t="s">
        <v>236</v>
      </c>
      <c r="E167" s="26">
        <v>531</v>
      </c>
      <c r="F167" s="16">
        <f t="shared" si="24"/>
        <v>6372</v>
      </c>
      <c r="G167" s="16">
        <f t="shared" si="25"/>
        <v>531</v>
      </c>
      <c r="H167" s="16">
        <v>400</v>
      </c>
    </row>
    <row r="168" spans="1:8" s="1" customFormat="1" ht="39" customHeight="1" x14ac:dyDescent="0.2">
      <c r="A168" s="1">
        <v>128</v>
      </c>
      <c r="B168" s="22" t="s">
        <v>73</v>
      </c>
      <c r="C168" s="25" t="s">
        <v>72</v>
      </c>
      <c r="D168" s="2" t="s">
        <v>236</v>
      </c>
      <c r="E168" s="16">
        <v>690</v>
      </c>
      <c r="F168" s="16">
        <f t="shared" si="24"/>
        <v>8280</v>
      </c>
      <c r="G168" s="16">
        <f t="shared" si="25"/>
        <v>690</v>
      </c>
      <c r="H168" s="16">
        <v>400</v>
      </c>
    </row>
    <row r="169" spans="1:8" s="1" customFormat="1" ht="39" customHeight="1" x14ac:dyDescent="0.2">
      <c r="A169" s="1">
        <v>129</v>
      </c>
      <c r="B169" s="64" t="s">
        <v>239</v>
      </c>
      <c r="C169" s="25" t="s">
        <v>216</v>
      </c>
      <c r="D169" s="2" t="s">
        <v>236</v>
      </c>
      <c r="E169" s="16">
        <v>622</v>
      </c>
      <c r="F169" s="16">
        <f t="shared" si="24"/>
        <v>7464</v>
      </c>
      <c r="G169" s="16">
        <f t="shared" si="25"/>
        <v>622</v>
      </c>
      <c r="H169" s="16">
        <v>400</v>
      </c>
    </row>
    <row r="170" spans="1:8" s="1" customFormat="1" ht="24" customHeight="1" x14ac:dyDescent="0.2">
      <c r="B170" s="141" t="s">
        <v>71</v>
      </c>
      <c r="C170" s="142"/>
      <c r="D170" s="143"/>
      <c r="E170" s="24">
        <f>SUM(E164:E169)</f>
        <v>4378</v>
      </c>
      <c r="F170" s="24">
        <f>SUM(F164:F169)</f>
        <v>52536</v>
      </c>
      <c r="G170" s="24">
        <f>SUM(G164:G169)</f>
        <v>4378</v>
      </c>
      <c r="H170" s="24">
        <f>SUM(H164:H169)</f>
        <v>2400</v>
      </c>
    </row>
    <row r="171" spans="1:8" ht="29.25" customHeight="1" x14ac:dyDescent="0.25">
      <c r="B171" s="139" t="s">
        <v>70</v>
      </c>
      <c r="C171" s="140"/>
      <c r="D171" s="140"/>
      <c r="E171" s="140"/>
      <c r="F171" s="140"/>
      <c r="G171" s="140"/>
      <c r="H171" s="140"/>
    </row>
    <row r="172" spans="1:8" ht="50.25" customHeight="1" x14ac:dyDescent="0.25">
      <c r="A172" s="102">
        <v>130</v>
      </c>
      <c r="B172" s="23" t="s">
        <v>240</v>
      </c>
      <c r="C172" s="63" t="s">
        <v>215</v>
      </c>
      <c r="D172" s="2" t="s">
        <v>236</v>
      </c>
      <c r="E172" s="16">
        <v>850</v>
      </c>
      <c r="F172" s="16">
        <f>E172*12</f>
        <v>10200</v>
      </c>
      <c r="G172" s="16">
        <f>E172</f>
        <v>850</v>
      </c>
      <c r="H172" s="16">
        <v>400</v>
      </c>
    </row>
    <row r="173" spans="1:8" ht="25.5" customHeight="1" x14ac:dyDescent="0.25">
      <c r="B173" s="92" t="s">
        <v>69</v>
      </c>
      <c r="C173" s="93"/>
      <c r="D173" s="93"/>
      <c r="E173" s="21">
        <f t="shared" ref="E173:G173" si="26">+E172</f>
        <v>850</v>
      </c>
      <c r="F173" s="21">
        <f t="shared" si="26"/>
        <v>10200</v>
      </c>
      <c r="G173" s="21">
        <f t="shared" si="26"/>
        <v>850</v>
      </c>
      <c r="H173" s="21">
        <v>400</v>
      </c>
    </row>
    <row r="174" spans="1:8" ht="27" customHeight="1" x14ac:dyDescent="0.25">
      <c r="B174" s="154" t="s">
        <v>68</v>
      </c>
      <c r="C174" s="155"/>
      <c r="D174" s="155"/>
      <c r="E174" s="155"/>
      <c r="F174" s="155"/>
      <c r="G174" s="155"/>
      <c r="H174" s="155"/>
    </row>
    <row r="175" spans="1:8" ht="24.75" x14ac:dyDescent="0.25">
      <c r="A175">
        <v>131</v>
      </c>
      <c r="B175" s="20" t="s">
        <v>67</v>
      </c>
      <c r="C175" s="17" t="s">
        <v>66</v>
      </c>
      <c r="D175" s="2" t="s">
        <v>236</v>
      </c>
      <c r="E175" s="16">
        <v>1980</v>
      </c>
      <c r="F175" s="16">
        <f>E175*12</f>
        <v>23760</v>
      </c>
      <c r="G175" s="16">
        <f>E175</f>
        <v>1980</v>
      </c>
      <c r="H175" s="16">
        <v>400</v>
      </c>
    </row>
    <row r="176" spans="1:8" ht="24.75" x14ac:dyDescent="0.25">
      <c r="A176">
        <v>132</v>
      </c>
      <c r="B176" s="19" t="s">
        <v>65</v>
      </c>
      <c r="C176" s="6" t="s">
        <v>55</v>
      </c>
      <c r="D176" s="2" t="s">
        <v>236</v>
      </c>
      <c r="E176" s="16">
        <v>690</v>
      </c>
      <c r="F176" s="16">
        <f>E176*12</f>
        <v>8280</v>
      </c>
      <c r="G176" s="16">
        <f>E176</f>
        <v>690</v>
      </c>
      <c r="H176" s="16">
        <v>400</v>
      </c>
    </row>
    <row r="177" spans="1:8" x14ac:dyDescent="0.25">
      <c r="B177" s="94" t="s">
        <v>50</v>
      </c>
      <c r="C177" s="95"/>
      <c r="D177" s="96"/>
      <c r="E177" s="15">
        <f t="shared" ref="E177:H177" si="27">SUM(E175:E176)</f>
        <v>2670</v>
      </c>
      <c r="F177" s="15">
        <f t="shared" si="27"/>
        <v>32040</v>
      </c>
      <c r="G177" s="15">
        <f t="shared" si="27"/>
        <v>2670</v>
      </c>
      <c r="H177" s="15">
        <f t="shared" si="27"/>
        <v>800</v>
      </c>
    </row>
    <row r="178" spans="1:8" x14ac:dyDescent="0.25">
      <c r="B178" s="154" t="s">
        <v>64</v>
      </c>
      <c r="C178" s="155"/>
      <c r="D178" s="156"/>
      <c r="E178" s="156"/>
      <c r="F178" s="156"/>
      <c r="G178" s="156"/>
      <c r="H178" s="156"/>
    </row>
    <row r="179" spans="1:8" x14ac:dyDescent="0.25">
      <c r="A179">
        <v>133</v>
      </c>
      <c r="B179" s="3" t="s">
        <v>241</v>
      </c>
      <c r="C179" s="17" t="s">
        <v>63</v>
      </c>
      <c r="D179" s="2" t="s">
        <v>236</v>
      </c>
      <c r="E179" s="16">
        <v>1412</v>
      </c>
      <c r="F179" s="16">
        <f>E179*12</f>
        <v>16944</v>
      </c>
      <c r="G179" s="16">
        <f>E179</f>
        <v>1412</v>
      </c>
      <c r="H179" s="16">
        <v>400</v>
      </c>
    </row>
    <row r="180" spans="1:8" x14ac:dyDescent="0.25">
      <c r="B180" s="97" t="s">
        <v>50</v>
      </c>
      <c r="C180" s="98"/>
      <c r="D180" s="99"/>
      <c r="E180" s="15">
        <f t="shared" ref="E180:H180" si="28">SUM(E179:E179)</f>
        <v>1412</v>
      </c>
      <c r="F180" s="15">
        <f t="shared" si="28"/>
        <v>16944</v>
      </c>
      <c r="G180" s="15">
        <f t="shared" si="28"/>
        <v>1412</v>
      </c>
      <c r="H180" s="15">
        <f t="shared" si="28"/>
        <v>400</v>
      </c>
    </row>
    <row r="181" spans="1:8" x14ac:dyDescent="0.25">
      <c r="B181" s="154" t="s">
        <v>62</v>
      </c>
      <c r="C181" s="155"/>
      <c r="D181" s="157"/>
      <c r="E181" s="157"/>
      <c r="F181" s="157"/>
      <c r="G181" s="157"/>
      <c r="H181" s="157"/>
    </row>
    <row r="182" spans="1:8" ht="24.75" x14ac:dyDescent="0.25">
      <c r="A182">
        <v>134</v>
      </c>
      <c r="B182" s="4" t="s">
        <v>61</v>
      </c>
      <c r="C182" s="17" t="s">
        <v>60</v>
      </c>
      <c r="D182" s="2" t="s">
        <v>236</v>
      </c>
      <c r="E182" s="16">
        <v>1080</v>
      </c>
      <c r="F182" s="16">
        <f>E182*12</f>
        <v>12960</v>
      </c>
      <c r="G182" s="16">
        <f>E182</f>
        <v>1080</v>
      </c>
      <c r="H182" s="16">
        <v>400</v>
      </c>
    </row>
    <row r="183" spans="1:8" x14ac:dyDescent="0.25">
      <c r="B183" s="97" t="s">
        <v>50</v>
      </c>
      <c r="C183" s="98"/>
      <c r="D183" s="98"/>
      <c r="E183" s="15">
        <f t="shared" ref="E183:H183" si="29">SUM(E182:E182)</f>
        <v>1080</v>
      </c>
      <c r="F183" s="15">
        <f t="shared" si="29"/>
        <v>12960</v>
      </c>
      <c r="G183" s="15">
        <f t="shared" si="29"/>
        <v>1080</v>
      </c>
      <c r="H183" s="15">
        <f t="shared" si="29"/>
        <v>400</v>
      </c>
    </row>
    <row r="184" spans="1:8" ht="36" customHeight="1" x14ac:dyDescent="0.25">
      <c r="B184" s="152" t="s">
        <v>59</v>
      </c>
      <c r="C184" s="153"/>
      <c r="D184" s="153"/>
      <c r="E184" s="153"/>
      <c r="F184" s="153"/>
      <c r="G184" s="153"/>
      <c r="H184" s="153"/>
    </row>
    <row r="185" spans="1:8" ht="27" customHeight="1" x14ac:dyDescent="0.25">
      <c r="B185" s="150" t="s">
        <v>58</v>
      </c>
      <c r="C185" s="151"/>
      <c r="D185" s="151"/>
      <c r="E185" s="151"/>
      <c r="F185" s="151"/>
      <c r="G185" s="151"/>
      <c r="H185" s="151"/>
    </row>
    <row r="186" spans="1:8" x14ac:dyDescent="0.25">
      <c r="A186">
        <v>135</v>
      </c>
      <c r="B186" s="17" t="s">
        <v>242</v>
      </c>
      <c r="C186" s="17" t="s">
        <v>57</v>
      </c>
      <c r="D186" s="2" t="s">
        <v>236</v>
      </c>
      <c r="E186" s="16">
        <v>1980</v>
      </c>
      <c r="F186" s="16">
        <f>E186*12</f>
        <v>23760</v>
      </c>
      <c r="G186" s="16">
        <f>E186</f>
        <v>1980</v>
      </c>
      <c r="H186" s="16">
        <v>400</v>
      </c>
    </row>
    <row r="187" spans="1:8" x14ac:dyDescent="0.25">
      <c r="A187">
        <v>136</v>
      </c>
      <c r="B187" s="17" t="s">
        <v>56</v>
      </c>
      <c r="C187" s="17" t="s">
        <v>55</v>
      </c>
      <c r="D187" s="2" t="s">
        <v>236</v>
      </c>
      <c r="E187" s="16">
        <v>690</v>
      </c>
      <c r="F187" s="16">
        <f>E187*12</f>
        <v>8280</v>
      </c>
      <c r="G187" s="16">
        <f>E187</f>
        <v>690</v>
      </c>
      <c r="H187" s="16">
        <v>400</v>
      </c>
    </row>
    <row r="188" spans="1:8" x14ac:dyDescent="0.25">
      <c r="B188" s="97" t="s">
        <v>50</v>
      </c>
      <c r="C188" s="98"/>
      <c r="D188" s="99"/>
      <c r="E188" s="15">
        <f t="shared" ref="E188:H188" si="30">SUM(E186:E187)</f>
        <v>2670</v>
      </c>
      <c r="F188" s="15">
        <f t="shared" si="30"/>
        <v>32040</v>
      </c>
      <c r="G188" s="15">
        <f t="shared" si="30"/>
        <v>2670</v>
      </c>
      <c r="H188" s="15">
        <f t="shared" si="30"/>
        <v>800</v>
      </c>
    </row>
    <row r="189" spans="1:8" ht="24.75" customHeight="1" x14ac:dyDescent="0.25">
      <c r="B189" s="150" t="s">
        <v>54</v>
      </c>
      <c r="C189" s="151"/>
      <c r="D189" s="151"/>
      <c r="E189" s="151"/>
      <c r="F189" s="151"/>
      <c r="G189" s="151"/>
      <c r="H189" s="151"/>
    </row>
    <row r="190" spans="1:8" x14ac:dyDescent="0.25">
      <c r="A190">
        <v>137</v>
      </c>
      <c r="B190" s="18" t="s">
        <v>243</v>
      </c>
      <c r="C190" s="17" t="s">
        <v>53</v>
      </c>
      <c r="D190" s="2" t="s">
        <v>236</v>
      </c>
      <c r="E190" s="16">
        <v>1412</v>
      </c>
      <c r="F190" s="16">
        <f>E190*12</f>
        <v>16944</v>
      </c>
      <c r="G190" s="16">
        <f>E190</f>
        <v>1412</v>
      </c>
      <c r="H190" s="16">
        <v>400</v>
      </c>
    </row>
    <row r="191" spans="1:8" x14ac:dyDescent="0.25">
      <c r="B191" s="97" t="s">
        <v>50</v>
      </c>
      <c r="C191" s="98"/>
      <c r="D191" s="98"/>
      <c r="E191" s="15">
        <v>1412</v>
      </c>
      <c r="F191" s="15">
        <f t="shared" ref="F191:H191" si="31">SUM(F190:F190)</f>
        <v>16944</v>
      </c>
      <c r="G191" s="15">
        <f t="shared" si="31"/>
        <v>1412</v>
      </c>
      <c r="H191" s="15">
        <f t="shared" si="31"/>
        <v>400</v>
      </c>
    </row>
    <row r="192" spans="1:8" ht="27.75" customHeight="1" x14ac:dyDescent="0.25">
      <c r="B192" s="150" t="s">
        <v>52</v>
      </c>
      <c r="C192" s="151"/>
      <c r="D192" s="151"/>
      <c r="E192" s="151"/>
      <c r="F192" s="151"/>
      <c r="G192" s="151"/>
      <c r="H192" s="151"/>
    </row>
    <row r="193" spans="1:72" ht="24.75" x14ac:dyDescent="0.25">
      <c r="B193" s="100" t="s">
        <v>244</v>
      </c>
      <c r="C193" s="101" t="s">
        <v>51</v>
      </c>
      <c r="D193" s="100" t="s">
        <v>244</v>
      </c>
      <c r="E193" s="16">
        <v>1412</v>
      </c>
      <c r="F193" s="16">
        <f>E193*12</f>
        <v>16944</v>
      </c>
      <c r="G193" s="16">
        <f>E193</f>
        <v>1412</v>
      </c>
      <c r="H193" s="16">
        <v>400</v>
      </c>
    </row>
    <row r="194" spans="1:72" x14ac:dyDescent="0.25">
      <c r="B194" s="97" t="s">
        <v>50</v>
      </c>
      <c r="C194" s="98"/>
      <c r="D194" s="98"/>
      <c r="E194" s="15">
        <v>1412</v>
      </c>
      <c r="F194" s="15">
        <f t="shared" ref="F194:H194" si="32">SUM(F193:F193)</f>
        <v>16944</v>
      </c>
      <c r="G194" s="15">
        <f t="shared" si="32"/>
        <v>1412</v>
      </c>
      <c r="H194" s="15">
        <f t="shared" si="32"/>
        <v>400</v>
      </c>
    </row>
    <row r="195" spans="1:72" ht="34.5" customHeight="1" x14ac:dyDescent="0.25">
      <c r="A195" s="158" t="s">
        <v>228</v>
      </c>
      <c r="B195" s="159"/>
      <c r="C195" s="159"/>
      <c r="D195" s="159"/>
      <c r="E195" s="160" t="s">
        <v>248</v>
      </c>
      <c r="F195" s="161"/>
      <c r="G195" s="161"/>
      <c r="H195" s="162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  <c r="AG195" s="58"/>
      <c r="AH195" s="58"/>
      <c r="AI195" s="58"/>
      <c r="AJ195" s="58"/>
      <c r="AK195" s="58"/>
      <c r="AL195" s="58"/>
      <c r="AM195" s="58"/>
      <c r="AN195" s="58"/>
      <c r="AO195" s="58"/>
      <c r="AP195" s="58"/>
      <c r="AQ195" s="58"/>
      <c r="AR195" s="58"/>
      <c r="AS195" s="58"/>
      <c r="AT195" s="58"/>
      <c r="AU195" s="58"/>
      <c r="AV195" s="58"/>
      <c r="AW195" s="58"/>
      <c r="AX195" s="58"/>
      <c r="AY195" s="58"/>
      <c r="AZ195" s="58"/>
      <c r="BA195" s="58"/>
      <c r="BB195" s="58"/>
      <c r="BC195" s="58"/>
      <c r="BD195" s="58"/>
      <c r="BE195" s="58"/>
      <c r="BF195" s="58"/>
      <c r="BG195" s="58"/>
      <c r="BH195" s="58"/>
      <c r="BI195" s="58"/>
      <c r="BJ195" s="58"/>
      <c r="BK195" s="58"/>
      <c r="BL195" s="58"/>
      <c r="BM195" s="58"/>
      <c r="BN195" s="58"/>
      <c r="BO195" s="58"/>
      <c r="BP195" s="58"/>
      <c r="BQ195" s="58"/>
      <c r="BR195" s="58"/>
      <c r="BS195" s="58"/>
      <c r="BT195" s="58"/>
    </row>
    <row r="196" spans="1:72" ht="34.5" customHeight="1" x14ac:dyDescent="0.25">
      <c r="A196" s="158" t="s">
        <v>229</v>
      </c>
      <c r="B196" s="159"/>
      <c r="C196" s="159"/>
      <c r="D196" s="159"/>
      <c r="E196" s="163" t="s">
        <v>87</v>
      </c>
      <c r="F196" s="161"/>
      <c r="G196" s="161"/>
      <c r="H196" s="162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58"/>
      <c r="AH196" s="58"/>
      <c r="AI196" s="58"/>
      <c r="AJ196" s="58"/>
      <c r="AK196" s="58"/>
      <c r="AL196" s="58"/>
      <c r="AM196" s="58"/>
      <c r="AN196" s="58"/>
      <c r="AO196" s="58"/>
      <c r="AP196" s="58"/>
      <c r="AQ196" s="58"/>
      <c r="AR196" s="58"/>
      <c r="AS196" s="58"/>
      <c r="AT196" s="58"/>
      <c r="AU196" s="58"/>
      <c r="AV196" s="58"/>
      <c r="AW196" s="58"/>
      <c r="AX196" s="58"/>
      <c r="AY196" s="58"/>
      <c r="AZ196" s="58"/>
      <c r="BA196" s="58"/>
      <c r="BB196" s="58"/>
      <c r="BC196" s="58"/>
      <c r="BD196" s="58"/>
      <c r="BE196" s="58"/>
      <c r="BF196" s="58"/>
      <c r="BG196" s="58"/>
      <c r="BH196" s="58"/>
      <c r="BI196" s="58"/>
      <c r="BJ196" s="58"/>
      <c r="BK196" s="58"/>
      <c r="BL196" s="58"/>
      <c r="BM196" s="58"/>
      <c r="BN196" s="58"/>
      <c r="BO196" s="58"/>
      <c r="BP196" s="58"/>
      <c r="BQ196" s="58"/>
      <c r="BR196" s="58"/>
      <c r="BS196" s="58"/>
      <c r="BT196" s="58"/>
    </row>
    <row r="197" spans="1:72" ht="34.5" customHeight="1" x14ac:dyDescent="0.25">
      <c r="A197" s="158" t="s">
        <v>230</v>
      </c>
      <c r="B197" s="159"/>
      <c r="C197" s="159"/>
      <c r="D197" s="159"/>
      <c r="E197" s="160" t="s">
        <v>245</v>
      </c>
      <c r="F197" s="164"/>
      <c r="G197" s="164"/>
      <c r="H197" s="165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  <c r="AA197" s="91"/>
      <c r="AB197" s="91"/>
      <c r="AC197" s="91"/>
      <c r="AD197" s="91"/>
      <c r="AE197" s="91"/>
      <c r="AF197" s="91"/>
    </row>
    <row r="198" spans="1:72" ht="34.5" customHeight="1" x14ac:dyDescent="0.25">
      <c r="A198" s="158" t="s">
        <v>231</v>
      </c>
      <c r="B198" s="159"/>
      <c r="C198" s="159"/>
      <c r="D198" s="159"/>
      <c r="E198" s="163" t="s">
        <v>246</v>
      </c>
      <c r="F198" s="161"/>
      <c r="G198" s="161"/>
      <c r="H198" s="162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  <c r="AA198" s="91"/>
      <c r="AB198" s="91"/>
      <c r="AC198" s="91"/>
      <c r="AD198" s="91"/>
      <c r="AE198" s="91"/>
      <c r="AF198" s="91"/>
    </row>
    <row r="199" spans="1:72" ht="34.5" customHeight="1" x14ac:dyDescent="0.25">
      <c r="A199" s="158" t="s">
        <v>232</v>
      </c>
      <c r="B199" s="159"/>
      <c r="C199" s="159"/>
      <c r="D199" s="159"/>
      <c r="E199" s="166" t="s">
        <v>247</v>
      </c>
      <c r="F199" s="167"/>
      <c r="G199" s="167"/>
      <c r="H199" s="168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  <c r="AD199" s="91"/>
      <c r="AE199" s="91"/>
      <c r="AF199" s="91"/>
    </row>
    <row r="200" spans="1:72" ht="34.5" customHeight="1" x14ac:dyDescent="0.25">
      <c r="A200" s="158" t="s">
        <v>233</v>
      </c>
      <c r="B200" s="159"/>
      <c r="C200" s="159"/>
      <c r="D200" s="159"/>
      <c r="E200" s="163">
        <v>62630055</v>
      </c>
      <c r="F200" s="161"/>
      <c r="G200" s="161"/>
      <c r="H200" s="162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  <c r="AA200" s="91"/>
      <c r="AB200" s="91"/>
      <c r="AC200" s="91"/>
      <c r="AD200" s="91"/>
      <c r="AE200" s="91"/>
      <c r="AF200" s="91"/>
    </row>
  </sheetData>
  <sheetProtection selectLockedCells="1" selectUnlockedCells="1"/>
  <autoFilter ref="B108:E108"/>
  <mergeCells count="68">
    <mergeCell ref="A200:D200"/>
    <mergeCell ref="E195:H195"/>
    <mergeCell ref="E196:H196"/>
    <mergeCell ref="E197:H197"/>
    <mergeCell ref="E198:H198"/>
    <mergeCell ref="E199:H199"/>
    <mergeCell ref="E200:H200"/>
    <mergeCell ref="A195:D195"/>
    <mergeCell ref="A196:D196"/>
    <mergeCell ref="A197:D197"/>
    <mergeCell ref="A198:D198"/>
    <mergeCell ref="A199:D199"/>
    <mergeCell ref="B185:H185"/>
    <mergeCell ref="B189:H189"/>
    <mergeCell ref="B192:H192"/>
    <mergeCell ref="B184:H184"/>
    <mergeCell ref="B174:H174"/>
    <mergeCell ref="B178:H178"/>
    <mergeCell ref="B181:H181"/>
    <mergeCell ref="B171:H171"/>
    <mergeCell ref="B170:D170"/>
    <mergeCell ref="B159:D159"/>
    <mergeCell ref="B160:H160"/>
    <mergeCell ref="B163:H163"/>
    <mergeCell ref="B162:D162"/>
    <mergeCell ref="B130:D130"/>
    <mergeCell ref="B134:D134"/>
    <mergeCell ref="B139:D139"/>
    <mergeCell ref="B142:D142"/>
    <mergeCell ref="B146:D146"/>
    <mergeCell ref="A140:H140"/>
    <mergeCell ref="A143:H143"/>
    <mergeCell ref="A147:H147"/>
    <mergeCell ref="A150:H150"/>
    <mergeCell ref="A154:H154"/>
    <mergeCell ref="A157:H157"/>
    <mergeCell ref="B149:D149"/>
    <mergeCell ref="B153:D153"/>
    <mergeCell ref="B156:D156"/>
    <mergeCell ref="G4:G5"/>
    <mergeCell ref="H4:H5"/>
    <mergeCell ref="A120:C120"/>
    <mergeCell ref="A105:C105"/>
    <mergeCell ref="A114:C114"/>
    <mergeCell ref="A116:H116"/>
    <mergeCell ref="A117:A118"/>
    <mergeCell ref="B117:B118"/>
    <mergeCell ref="C117:C118"/>
    <mergeCell ref="F117:F118"/>
    <mergeCell ref="G117:G118"/>
    <mergeCell ref="H117:H118"/>
    <mergeCell ref="A107:H107"/>
    <mergeCell ref="A121:H121"/>
    <mergeCell ref="A131:H131"/>
    <mergeCell ref="A135:H135"/>
    <mergeCell ref="A1:H1"/>
    <mergeCell ref="A101:H101"/>
    <mergeCell ref="A102:A103"/>
    <mergeCell ref="B102:B103"/>
    <mergeCell ref="C102:C103"/>
    <mergeCell ref="F102:F103"/>
    <mergeCell ref="G102:G103"/>
    <mergeCell ref="H102:H103"/>
    <mergeCell ref="A2:H2"/>
    <mergeCell ref="A4:A5"/>
    <mergeCell ref="B4:B5"/>
    <mergeCell ref="C4:C5"/>
    <mergeCell ref="F4:F5"/>
  </mergeCells>
  <hyperlinks>
    <hyperlink ref="E199" r:id="rId1"/>
  </hyperlinks>
  <pageMargins left="0.70866141732283472" right="0.70866141732283472" top="0.59055118110236227" bottom="0.74803149606299213" header="0.31496062992125984" footer="0.31496062992125984"/>
  <pageSetup paperSize="9" orientation="portrait" r:id="rId2"/>
  <rowBreaks count="1" manualBreakCount="1"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SISTEMAS DA</cp:lastModifiedBy>
  <cp:lastPrinted>2021-02-09T16:48:41Z</cp:lastPrinted>
  <dcterms:created xsi:type="dcterms:W3CDTF">2021-01-31T15:26:55Z</dcterms:created>
  <dcterms:modified xsi:type="dcterms:W3CDTF">2021-03-30T15:11:31Z</dcterms:modified>
</cp:coreProperties>
</file>